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'FS184'!$A$1:$AA$55</definedName>
    <definedName name="_xlnm.Print_Area" localSheetId="2">'GT421'!$A$1:$AA$55</definedName>
    <definedName name="_xlnm.Print_Area" localSheetId="3">'GT481'!$A$1:$AA$55</definedName>
    <definedName name="_xlnm.Print_Area" localSheetId="4">'KZN225'!$A$1:$AA$55</definedName>
    <definedName name="_xlnm.Print_Area" localSheetId="5">'KZN252'!$A$1:$AA$55</definedName>
    <definedName name="_xlnm.Print_Area" localSheetId="6">'KZN282'!$A$1:$AA$55</definedName>
    <definedName name="_xlnm.Print_Area" localSheetId="7">'LIM354'!$A$1:$AA$55</definedName>
    <definedName name="_xlnm.Print_Area" localSheetId="8">'MP307'!$A$1:$AA$55</definedName>
    <definedName name="_xlnm.Print_Area" localSheetId="9">'MP312'!$A$1:$AA$55</definedName>
    <definedName name="_xlnm.Print_Area" localSheetId="10">'MP313'!$A$1:$AA$55</definedName>
    <definedName name="_xlnm.Print_Area" localSheetId="11">'MP326'!$A$1:$AA$55</definedName>
    <definedName name="_xlnm.Print_Area" localSheetId="12">'NC091'!$A$1:$AA$55</definedName>
    <definedName name="_xlnm.Print_Area" localSheetId="13">'NW372'!$A$1:$AA$55</definedName>
    <definedName name="_xlnm.Print_Area" localSheetId="14">'NW373'!$A$1:$AA$55</definedName>
    <definedName name="_xlnm.Print_Area" localSheetId="15">'NW403'!$A$1:$AA$55</definedName>
    <definedName name="_xlnm.Print_Area" localSheetId="16">'NW405'!$A$1:$AA$55</definedName>
    <definedName name="_xlnm.Print_Area" localSheetId="0">'Summary'!$A$1:$AA$55</definedName>
    <definedName name="_xlnm.Print_Area" localSheetId="17">'WC023'!$A$1:$AA$55</definedName>
    <definedName name="_xlnm.Print_Area" localSheetId="18">'WC024'!$A$1:$AA$55</definedName>
    <definedName name="_xlnm.Print_Area" localSheetId="19">'WC044'!$A$1:$AA$55</definedName>
  </definedNames>
  <calcPr fullCalcOnLoad="1"/>
</workbook>
</file>

<file path=xl/sharedStrings.xml><?xml version="1.0" encoding="utf-8"?>
<sst xmlns="http://schemas.openxmlformats.org/spreadsheetml/2006/main" count="1720" uniqueCount="83">
  <si>
    <t>Free State: Matjhabeng(FS184) - Table C2 Quarterly Budgeted Financial Performance by Functional Classification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</si>
  <si>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</si>
  <si>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</si>
  <si>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</si>
  <si>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</si>
  <si>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</si>
  <si>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</si>
  <si>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</si>
  <si>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</si>
  <si>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</si>
  <si>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</si>
  <si>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</si>
  <si>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</si>
  <si>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</si>
  <si>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</si>
  <si>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</si>
  <si>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</si>
  <si>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</si>
  <si>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</si>
  <si>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</si>
  <si>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</si>
  <si>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</si>
  <si>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</si>
  <si>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</si>
  <si>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</si>
  <si>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</si>
  <si>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</si>
  <si>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</si>
  <si>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</si>
  <si>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</si>
  <si>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</si>
  <si>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</si>
  <si>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</si>
  <si>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</si>
  <si>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</si>
  <si>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</si>
  <si>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</si>
  <si>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</si>
  <si>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</si>
  <si>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</si>
  <si>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</si>
  <si>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</si>
  <si>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</si>
  <si>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</si>
  <si>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</si>
  <si>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</si>
  <si>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</si>
  <si>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</si>
  <si>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</si>
  <si>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</si>
  <si>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</si>
  <si>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</si>
  <si>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</si>
  <si>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</si>
  <si>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</si>
  <si>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</si>
  <si>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</si>
  <si>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Gauteng: Emfuleni(GT421) - Table C2 Quarterly Budgeted Financial Performance by Functional Classification for 4th Quarter ended 30 June 2020 (Figures Finalised as at 2020/07/30)</t>
  </si>
  <si>
    <t>Gauteng: Mogale City(GT481) - Table C2 Quarterly Budgeted Financial Performance by Functional Classification for 4th Quarter ended 30 June 2020 (Figures Finalised as at 2020/07/30)</t>
  </si>
  <si>
    <t>Kwazulu-Natal: Msunduzi(KZN225) - Table C2 Quarterly Budgeted Financial Performance by Functional Classification for 4th Quarter ended 30 June 2020 (Figures Finalised as at 2020/07/30)</t>
  </si>
  <si>
    <t>Kwazulu-Natal: Newcastle(KZN252) - Table C2 Quarterly Budgeted Financial Performance by Functional Classification for 4th Quarter ended 30 June 2020 (Figures Finalised as at 2020/07/30)</t>
  </si>
  <si>
    <t>Kwazulu-Natal: uMhlathuze(KZN282) - Table C2 Quarterly Budgeted Financial Performance by Functional Classification for 4th Quarter ended 30 June 2020 (Figures Finalised as at 2020/07/30)</t>
  </si>
  <si>
    <t>Limpopo: Polokwane(LIM354) - Table C2 Quarterly Budgeted Financial Performance by Functional Classification for 4th Quarter ended 30 June 2020 (Figures Finalised as at 2020/07/30)</t>
  </si>
  <si>
    <t>Mpumalanga: Govan Mbeki(MP307) - Table C2 Quarterly Budgeted Financial Performance by Functional Classification for 4th Quarter ended 30 June 2020 (Figures Finalised as at 2020/07/30)</t>
  </si>
  <si>
    <t>Mpumalanga: Emalahleni (MP)(MP312) - Table C2 Quarterly Budgeted Financial Performance by Functional Classification for 4th Quarter ended 30 June 2020 (Figures Finalised as at 2020/07/30)</t>
  </si>
  <si>
    <t>Mpumalanga: Steve Tshwete(MP313) - Table C2 Quarterly Budgeted Financial Performance by Functional Classification for 4th Quarter ended 30 June 2020 (Figures Finalised as at 2020/07/30)</t>
  </si>
  <si>
    <t>Mpumalanga: City of Mbombela(MP326) - Table C2 Quarterly Budgeted Financial Performance by Functional Classification for 4th Quarter ended 30 June 2020 (Figures Finalised as at 2020/07/30)</t>
  </si>
  <si>
    <t>Northern Cape: Sol Plaatje(NC091) - Table C2 Quarterly Budgeted Financial Performance by Functional Classification for 4th Quarter ended 30 June 2020 (Figures Finalised as at 2020/07/30)</t>
  </si>
  <si>
    <t>North West: Madibeng(NW372) - Table C2 Quarterly Budgeted Financial Performance by Functional Classification for 4th Quarter ended 30 June 2020 (Figures Finalised as at 2020/07/30)</t>
  </si>
  <si>
    <t>North West: Rustenburg(NW373) - Table C2 Quarterly Budgeted Financial Performance by Functional Classification for 4th Quarter ended 30 June 2020 (Figures Finalised as at 2020/07/30)</t>
  </si>
  <si>
    <t>North West: City of Matlosana(NW403) - Table C2 Quarterly Budgeted Financial Performance by Functional Classification for 4th Quarter ended 30 June 2020 (Figures Finalised as at 2020/07/30)</t>
  </si>
  <si>
    <t>North West: J B Marks(NW405) - Table C2 Quarterly Budgeted Financial Performance by Functional Classification for 4th Quarter ended 30 June 2020 (Figures Finalised as at 2020/07/30)</t>
  </si>
  <si>
    <t>Western Cape: Drakenstein(WC023) - Table C2 Quarterly Budgeted Financial Performance by Functional Classification for 4th Quarter ended 30 June 2020 (Figures Finalised as at 2020/07/30)</t>
  </si>
  <si>
    <t>Western Cape: Stellenbosch(WC024) - Table C2 Quarterly Budgeted Financial Performance by Functional Classification for 4th Quarter ended 30 June 2020 (Figures Finalised as at 2020/07/30)</t>
  </si>
  <si>
    <t>Western Cape: George(WC044) - Table C2 Quarterly Budgeted Financial Performance by Functional Classification for 4th Quarter ended 30 June 2020 (Figures Finalised as at 2020/07/30)</t>
  </si>
  <si>
    <t>Summary - Table C2 Quarterly Budgeted Financial Performance by Functional Classification for 4th Quarter ended 30 June 2020 (Figures Finalised as at 2020/07/30)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</si>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</sst>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14252013126</v>
      </c>
      <c r="D5" s="19">
        <f>SUM(D6:D8)</f>
        <v>0</v>
      </c>
      <c r="E5" s="20">
        <f t="shared" si="0"/>
        <v>18399618506</v>
      </c>
      <c r="F5" s="21">
        <f t="shared" si="0"/>
        <v>19036402071</v>
      </c>
      <c r="G5" s="21">
        <f t="shared" si="0"/>
        <v>1784610724</v>
      </c>
      <c r="H5" s="21">
        <f t="shared" si="0"/>
        <v>1664265123</v>
      </c>
      <c r="I5" s="21">
        <f t="shared" si="0"/>
        <v>1333540839</v>
      </c>
      <c r="J5" s="21">
        <f t="shared" si="0"/>
        <v>4782416686</v>
      </c>
      <c r="K5" s="21">
        <f t="shared" si="0"/>
        <v>894307865</v>
      </c>
      <c r="L5" s="21">
        <f t="shared" si="0"/>
        <v>1129051578</v>
      </c>
      <c r="M5" s="21">
        <f t="shared" si="0"/>
        <v>2128632701</v>
      </c>
      <c r="N5" s="21">
        <f t="shared" si="0"/>
        <v>4151992144</v>
      </c>
      <c r="O5" s="21">
        <f t="shared" si="0"/>
        <v>995326611</v>
      </c>
      <c r="P5" s="21">
        <f t="shared" si="0"/>
        <v>972817832</v>
      </c>
      <c r="Q5" s="21">
        <f t="shared" si="0"/>
        <v>1681537784</v>
      </c>
      <c r="R5" s="21">
        <f t="shared" si="0"/>
        <v>3649682227</v>
      </c>
      <c r="S5" s="21">
        <f t="shared" si="0"/>
        <v>1098489014</v>
      </c>
      <c r="T5" s="21">
        <f t="shared" si="0"/>
        <v>1145906473</v>
      </c>
      <c r="U5" s="21">
        <f t="shared" si="0"/>
        <v>999514780</v>
      </c>
      <c r="V5" s="21">
        <f t="shared" si="0"/>
        <v>3243910267</v>
      </c>
      <c r="W5" s="21">
        <f t="shared" si="0"/>
        <v>15828001324</v>
      </c>
      <c r="X5" s="21">
        <f t="shared" si="0"/>
        <v>19036402084</v>
      </c>
      <c r="Y5" s="21">
        <f t="shared" si="0"/>
        <v>-3208400760</v>
      </c>
      <c r="Z5" s="4">
        <f>+IF(X5&lt;&gt;0,+(Y5/X5)*100,0)</f>
        <v>-16.854029169181317</v>
      </c>
      <c r="AA5" s="19">
        <f>SUM(AA6:AA8)</f>
        <v>19036402071</v>
      </c>
    </row>
    <row r="6" spans="1:27" ht="12.75">
      <c r="A6" s="5" t="s">
        <v>32</v>
      </c>
      <c r="B6" s="3"/>
      <c r="C6" s="22">
        <v>1389688331</v>
      </c>
      <c r="D6" s="22"/>
      <c r="E6" s="23">
        <v>1628437269</v>
      </c>
      <c r="F6" s="24">
        <v>1417968899</v>
      </c>
      <c r="G6" s="24">
        <v>153484031</v>
      </c>
      <c r="H6" s="24">
        <v>65531414</v>
      </c>
      <c r="I6" s="24">
        <v>48909658</v>
      </c>
      <c r="J6" s="24">
        <v>267925103</v>
      </c>
      <c r="K6" s="24">
        <v>40246115</v>
      </c>
      <c r="L6" s="24">
        <v>27751695</v>
      </c>
      <c r="M6" s="24">
        <v>246859249</v>
      </c>
      <c r="N6" s="24">
        <v>314857059</v>
      </c>
      <c r="O6" s="24">
        <v>14445086</v>
      </c>
      <c r="P6" s="24">
        <v>17350448</v>
      </c>
      <c r="Q6" s="24">
        <v>232545672</v>
      </c>
      <c r="R6" s="24">
        <v>264341206</v>
      </c>
      <c r="S6" s="24">
        <v>65528013</v>
      </c>
      <c r="T6" s="24">
        <v>10478129</v>
      </c>
      <c r="U6" s="24">
        <v>15372875</v>
      </c>
      <c r="V6" s="24">
        <v>91379017</v>
      </c>
      <c r="W6" s="24">
        <v>938502385</v>
      </c>
      <c r="X6" s="24">
        <v>1417968896</v>
      </c>
      <c r="Y6" s="24">
        <v>-479466511</v>
      </c>
      <c r="Z6" s="6">
        <v>-33.81</v>
      </c>
      <c r="AA6" s="22">
        <v>1417968899</v>
      </c>
    </row>
    <row r="7" spans="1:27" ht="12.75">
      <c r="A7" s="5" t="s">
        <v>33</v>
      </c>
      <c r="B7" s="3"/>
      <c r="C7" s="25">
        <v>12861856087</v>
      </c>
      <c r="D7" s="25"/>
      <c r="E7" s="26">
        <v>16771180112</v>
      </c>
      <c r="F7" s="27">
        <v>17618432047</v>
      </c>
      <c r="G7" s="27">
        <v>1631126693</v>
      </c>
      <c r="H7" s="27">
        <v>1598733709</v>
      </c>
      <c r="I7" s="27">
        <v>1284631181</v>
      </c>
      <c r="J7" s="27">
        <v>4514491583</v>
      </c>
      <c r="K7" s="27">
        <v>854061750</v>
      </c>
      <c r="L7" s="27">
        <v>1101299883</v>
      </c>
      <c r="M7" s="27">
        <v>1881773452</v>
      </c>
      <c r="N7" s="27">
        <v>3837135085</v>
      </c>
      <c r="O7" s="27">
        <v>980881525</v>
      </c>
      <c r="P7" s="27">
        <v>955467384</v>
      </c>
      <c r="Q7" s="27">
        <v>1448992112</v>
      </c>
      <c r="R7" s="27">
        <v>3385341021</v>
      </c>
      <c r="S7" s="27">
        <v>1032961001</v>
      </c>
      <c r="T7" s="27">
        <v>1135428344</v>
      </c>
      <c r="U7" s="27">
        <v>984141905</v>
      </c>
      <c r="V7" s="27">
        <v>3152531250</v>
      </c>
      <c r="W7" s="27">
        <v>14889498939</v>
      </c>
      <c r="X7" s="27">
        <v>17618432063</v>
      </c>
      <c r="Y7" s="27">
        <v>-2728933124</v>
      </c>
      <c r="Z7" s="7">
        <v>-15.49</v>
      </c>
      <c r="AA7" s="25">
        <v>17618432047</v>
      </c>
    </row>
    <row r="8" spans="1:27" ht="12.75">
      <c r="A8" s="5" t="s">
        <v>34</v>
      </c>
      <c r="B8" s="3"/>
      <c r="C8" s="22">
        <v>468708</v>
      </c>
      <c r="D8" s="22"/>
      <c r="E8" s="23">
        <v>1125</v>
      </c>
      <c r="F8" s="24">
        <v>1125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1125</v>
      </c>
      <c r="Y8" s="24">
        <v>-1125</v>
      </c>
      <c r="Z8" s="6">
        <v>-100</v>
      </c>
      <c r="AA8" s="22">
        <v>1125</v>
      </c>
    </row>
    <row r="9" spans="1:27" ht="12.75">
      <c r="A9" s="2" t="s">
        <v>35</v>
      </c>
      <c r="B9" s="3"/>
      <c r="C9" s="19">
        <f aca="true" t="shared" si="1" ref="C9:Y9">SUM(C10:C14)</f>
        <v>1783063425</v>
      </c>
      <c r="D9" s="19">
        <f>SUM(D10:D14)</f>
        <v>0</v>
      </c>
      <c r="E9" s="20">
        <f t="shared" si="1"/>
        <v>1819848122</v>
      </c>
      <c r="F9" s="21">
        <f t="shared" si="1"/>
        <v>1927725419</v>
      </c>
      <c r="G9" s="21">
        <f t="shared" si="1"/>
        <v>12600896</v>
      </c>
      <c r="H9" s="21">
        <f t="shared" si="1"/>
        <v>50959106</v>
      </c>
      <c r="I9" s="21">
        <f t="shared" si="1"/>
        <v>40703305</v>
      </c>
      <c r="J9" s="21">
        <f t="shared" si="1"/>
        <v>104263307</v>
      </c>
      <c r="K9" s="21">
        <f t="shared" si="1"/>
        <v>46259350</v>
      </c>
      <c r="L9" s="21">
        <f t="shared" si="1"/>
        <v>104619965</v>
      </c>
      <c r="M9" s="21">
        <f t="shared" si="1"/>
        <v>94974209</v>
      </c>
      <c r="N9" s="21">
        <f t="shared" si="1"/>
        <v>245853524</v>
      </c>
      <c r="O9" s="21">
        <f t="shared" si="1"/>
        <v>76443862</v>
      </c>
      <c r="P9" s="21">
        <f t="shared" si="1"/>
        <v>105446874</v>
      </c>
      <c r="Q9" s="21">
        <f t="shared" si="1"/>
        <v>119854016</v>
      </c>
      <c r="R9" s="21">
        <f t="shared" si="1"/>
        <v>301744752</v>
      </c>
      <c r="S9" s="21">
        <f t="shared" si="1"/>
        <v>46585872</v>
      </c>
      <c r="T9" s="21">
        <f t="shared" si="1"/>
        <v>46643134</v>
      </c>
      <c r="U9" s="21">
        <f t="shared" si="1"/>
        <v>154713507</v>
      </c>
      <c r="V9" s="21">
        <f t="shared" si="1"/>
        <v>247942513</v>
      </c>
      <c r="W9" s="21">
        <f t="shared" si="1"/>
        <v>899804096</v>
      </c>
      <c r="X9" s="21">
        <f t="shared" si="1"/>
        <v>1927725441</v>
      </c>
      <c r="Y9" s="21">
        <f t="shared" si="1"/>
        <v>-1027921345</v>
      </c>
      <c r="Z9" s="4">
        <f>+IF(X9&lt;&gt;0,+(Y9/X9)*100,0)</f>
        <v>-53.32301598233666</v>
      </c>
      <c r="AA9" s="19">
        <f>SUM(AA10:AA14)</f>
        <v>1927725419</v>
      </c>
    </row>
    <row r="10" spans="1:27" ht="12.75">
      <c r="A10" s="5" t="s">
        <v>36</v>
      </c>
      <c r="B10" s="3"/>
      <c r="C10" s="22">
        <v>382895275</v>
      </c>
      <c r="D10" s="22"/>
      <c r="E10" s="23">
        <v>317424735</v>
      </c>
      <c r="F10" s="24">
        <v>331236719</v>
      </c>
      <c r="G10" s="24">
        <v>-33178654</v>
      </c>
      <c r="H10" s="24">
        <v>18812925</v>
      </c>
      <c r="I10" s="24">
        <v>10205823</v>
      </c>
      <c r="J10" s="24">
        <v>-4159906</v>
      </c>
      <c r="K10" s="24">
        <v>9878901</v>
      </c>
      <c r="L10" s="24">
        <v>17697126</v>
      </c>
      <c r="M10" s="24">
        <v>8778599</v>
      </c>
      <c r="N10" s="24">
        <v>36354626</v>
      </c>
      <c r="O10" s="24">
        <v>18970529</v>
      </c>
      <c r="P10" s="24">
        <v>18538173</v>
      </c>
      <c r="Q10" s="24">
        <v>16245110</v>
      </c>
      <c r="R10" s="24">
        <v>53753812</v>
      </c>
      <c r="S10" s="24">
        <v>5777058</v>
      </c>
      <c r="T10" s="24">
        <v>17256505</v>
      </c>
      <c r="U10" s="24">
        <v>9482520</v>
      </c>
      <c r="V10" s="24">
        <v>32516083</v>
      </c>
      <c r="W10" s="24">
        <v>118464615</v>
      </c>
      <c r="X10" s="24">
        <v>331236716</v>
      </c>
      <c r="Y10" s="24">
        <v>-212772101</v>
      </c>
      <c r="Z10" s="6">
        <v>-64.24</v>
      </c>
      <c r="AA10" s="22">
        <v>331236719</v>
      </c>
    </row>
    <row r="11" spans="1:27" ht="12.75">
      <c r="A11" s="5" t="s">
        <v>37</v>
      </c>
      <c r="B11" s="3"/>
      <c r="C11" s="22">
        <v>59623861</v>
      </c>
      <c r="D11" s="22"/>
      <c r="E11" s="23">
        <v>101173628</v>
      </c>
      <c r="F11" s="24">
        <v>85044125</v>
      </c>
      <c r="G11" s="24">
        <v>18500586</v>
      </c>
      <c r="H11" s="24">
        <v>5932579</v>
      </c>
      <c r="I11" s="24">
        <v>1353315</v>
      </c>
      <c r="J11" s="24">
        <v>25786480</v>
      </c>
      <c r="K11" s="24">
        <v>2805116</v>
      </c>
      <c r="L11" s="24">
        <v>3556509</v>
      </c>
      <c r="M11" s="24">
        <v>2387448</v>
      </c>
      <c r="N11" s="24">
        <v>8749073</v>
      </c>
      <c r="O11" s="24">
        <v>3482176</v>
      </c>
      <c r="P11" s="24">
        <v>5671466</v>
      </c>
      <c r="Q11" s="24">
        <v>2070422</v>
      </c>
      <c r="R11" s="24">
        <v>11224064</v>
      </c>
      <c r="S11" s="24">
        <v>1296067</v>
      </c>
      <c r="T11" s="24">
        <v>2260695</v>
      </c>
      <c r="U11" s="24">
        <v>5198811</v>
      </c>
      <c r="V11" s="24">
        <v>8755573</v>
      </c>
      <c r="W11" s="24">
        <v>54515190</v>
      </c>
      <c r="X11" s="24">
        <v>85044126</v>
      </c>
      <c r="Y11" s="24">
        <v>-30528936</v>
      </c>
      <c r="Z11" s="6">
        <v>-35.9</v>
      </c>
      <c r="AA11" s="22">
        <v>85044125</v>
      </c>
    </row>
    <row r="12" spans="1:27" ht="12.75">
      <c r="A12" s="5" t="s">
        <v>38</v>
      </c>
      <c r="B12" s="3"/>
      <c r="C12" s="22">
        <v>909133938</v>
      </c>
      <c r="D12" s="22"/>
      <c r="E12" s="23">
        <v>590505865</v>
      </c>
      <c r="F12" s="24">
        <v>547067330</v>
      </c>
      <c r="G12" s="24">
        <v>7769871</v>
      </c>
      <c r="H12" s="24">
        <v>12215960</v>
      </c>
      <c r="I12" s="24">
        <v>13894525</v>
      </c>
      <c r="J12" s="24">
        <v>33880356</v>
      </c>
      <c r="K12" s="24">
        <v>14808654</v>
      </c>
      <c r="L12" s="24">
        <v>21325619</v>
      </c>
      <c r="M12" s="24">
        <v>35261666</v>
      </c>
      <c r="N12" s="24">
        <v>71395939</v>
      </c>
      <c r="O12" s="24">
        <v>13315376</v>
      </c>
      <c r="P12" s="24">
        <v>15187977</v>
      </c>
      <c r="Q12" s="24">
        <v>42695841</v>
      </c>
      <c r="R12" s="24">
        <v>71199194</v>
      </c>
      <c r="S12" s="24">
        <v>2034452</v>
      </c>
      <c r="T12" s="24">
        <v>6478145</v>
      </c>
      <c r="U12" s="24">
        <v>89318817</v>
      </c>
      <c r="V12" s="24">
        <v>97831414</v>
      </c>
      <c r="W12" s="24">
        <v>274306903</v>
      </c>
      <c r="X12" s="24">
        <v>547067350</v>
      </c>
      <c r="Y12" s="24">
        <v>-272760447</v>
      </c>
      <c r="Z12" s="6">
        <v>-49.86</v>
      </c>
      <c r="AA12" s="22">
        <v>547067330</v>
      </c>
    </row>
    <row r="13" spans="1:27" ht="12.75">
      <c r="A13" s="5" t="s">
        <v>39</v>
      </c>
      <c r="B13" s="3"/>
      <c r="C13" s="22">
        <v>278256366</v>
      </c>
      <c r="D13" s="22"/>
      <c r="E13" s="23">
        <v>594306710</v>
      </c>
      <c r="F13" s="24">
        <v>752707419</v>
      </c>
      <c r="G13" s="24">
        <v>23497211</v>
      </c>
      <c r="H13" s="24">
        <v>7907747</v>
      </c>
      <c r="I13" s="24">
        <v>15012559</v>
      </c>
      <c r="J13" s="24">
        <v>46417517</v>
      </c>
      <c r="K13" s="24">
        <v>19506938</v>
      </c>
      <c r="L13" s="24">
        <v>62752863</v>
      </c>
      <c r="M13" s="24">
        <v>9093376</v>
      </c>
      <c r="N13" s="24">
        <v>91353177</v>
      </c>
      <c r="O13" s="24">
        <v>40179966</v>
      </c>
      <c r="P13" s="24">
        <v>49866282</v>
      </c>
      <c r="Q13" s="24">
        <v>19206415</v>
      </c>
      <c r="R13" s="24">
        <v>109252663</v>
      </c>
      <c r="S13" s="24">
        <v>29282623</v>
      </c>
      <c r="T13" s="24">
        <v>23899531</v>
      </c>
      <c r="U13" s="24">
        <v>17940143</v>
      </c>
      <c r="V13" s="24">
        <v>71122297</v>
      </c>
      <c r="W13" s="24">
        <v>318145654</v>
      </c>
      <c r="X13" s="24">
        <v>752707423</v>
      </c>
      <c r="Y13" s="24">
        <v>-434561769</v>
      </c>
      <c r="Z13" s="6">
        <v>-57.73</v>
      </c>
      <c r="AA13" s="22">
        <v>752707419</v>
      </c>
    </row>
    <row r="14" spans="1:27" ht="12.75">
      <c r="A14" s="5" t="s">
        <v>40</v>
      </c>
      <c r="B14" s="3"/>
      <c r="C14" s="25">
        <v>153153985</v>
      </c>
      <c r="D14" s="25"/>
      <c r="E14" s="26">
        <v>216437184</v>
      </c>
      <c r="F14" s="27">
        <v>211669826</v>
      </c>
      <c r="G14" s="27">
        <v>-3988118</v>
      </c>
      <c r="H14" s="27">
        <v>6089895</v>
      </c>
      <c r="I14" s="27">
        <v>237083</v>
      </c>
      <c r="J14" s="27">
        <v>2338860</v>
      </c>
      <c r="K14" s="27">
        <v>-740259</v>
      </c>
      <c r="L14" s="27">
        <v>-712152</v>
      </c>
      <c r="M14" s="27">
        <v>39453120</v>
      </c>
      <c r="N14" s="27">
        <v>38000709</v>
      </c>
      <c r="O14" s="27">
        <v>495815</v>
      </c>
      <c r="P14" s="27">
        <v>16182976</v>
      </c>
      <c r="Q14" s="27">
        <v>39636228</v>
      </c>
      <c r="R14" s="27">
        <v>56315019</v>
      </c>
      <c r="S14" s="27">
        <v>8195672</v>
      </c>
      <c r="T14" s="27">
        <v>-3251742</v>
      </c>
      <c r="U14" s="27">
        <v>32773216</v>
      </c>
      <c r="V14" s="27">
        <v>37717146</v>
      </c>
      <c r="W14" s="27">
        <v>134371734</v>
      </c>
      <c r="X14" s="27">
        <v>211669826</v>
      </c>
      <c r="Y14" s="27">
        <v>-77298092</v>
      </c>
      <c r="Z14" s="7">
        <v>-36.52</v>
      </c>
      <c r="AA14" s="25">
        <v>211669826</v>
      </c>
    </row>
    <row r="15" spans="1:27" ht="12.75">
      <c r="A15" s="2" t="s">
        <v>41</v>
      </c>
      <c r="B15" s="8"/>
      <c r="C15" s="19">
        <f aca="true" t="shared" si="2" ref="C15:Y15">SUM(C16:C18)</f>
        <v>3216999386</v>
      </c>
      <c r="D15" s="19">
        <f>SUM(D16:D18)</f>
        <v>0</v>
      </c>
      <c r="E15" s="20">
        <f t="shared" si="2"/>
        <v>3993359184</v>
      </c>
      <c r="F15" s="21">
        <f t="shared" si="2"/>
        <v>4314266760</v>
      </c>
      <c r="G15" s="21">
        <f t="shared" si="2"/>
        <v>298118297</v>
      </c>
      <c r="H15" s="21">
        <f t="shared" si="2"/>
        <v>93494476</v>
      </c>
      <c r="I15" s="21">
        <f t="shared" si="2"/>
        <v>135788812</v>
      </c>
      <c r="J15" s="21">
        <f t="shared" si="2"/>
        <v>527401585</v>
      </c>
      <c r="K15" s="21">
        <f t="shared" si="2"/>
        <v>200358753</v>
      </c>
      <c r="L15" s="21">
        <f t="shared" si="2"/>
        <v>107654454</v>
      </c>
      <c r="M15" s="21">
        <f t="shared" si="2"/>
        <v>402760670</v>
      </c>
      <c r="N15" s="21">
        <f t="shared" si="2"/>
        <v>710773877</v>
      </c>
      <c r="O15" s="21">
        <f t="shared" si="2"/>
        <v>117829570</v>
      </c>
      <c r="P15" s="21">
        <f t="shared" si="2"/>
        <v>280919763</v>
      </c>
      <c r="Q15" s="21">
        <f t="shared" si="2"/>
        <v>337999214</v>
      </c>
      <c r="R15" s="21">
        <f t="shared" si="2"/>
        <v>736748547</v>
      </c>
      <c r="S15" s="21">
        <f t="shared" si="2"/>
        <v>87326025</v>
      </c>
      <c r="T15" s="21">
        <f t="shared" si="2"/>
        <v>105535652</v>
      </c>
      <c r="U15" s="21">
        <f t="shared" si="2"/>
        <v>253579391</v>
      </c>
      <c r="V15" s="21">
        <f t="shared" si="2"/>
        <v>446441068</v>
      </c>
      <c r="W15" s="21">
        <f t="shared" si="2"/>
        <v>2421365077</v>
      </c>
      <c r="X15" s="21">
        <f t="shared" si="2"/>
        <v>4314266760</v>
      </c>
      <c r="Y15" s="21">
        <f t="shared" si="2"/>
        <v>-1892901683</v>
      </c>
      <c r="Z15" s="4">
        <f>+IF(X15&lt;&gt;0,+(Y15/X15)*100,0)</f>
        <v>-43.87539733403041</v>
      </c>
      <c r="AA15" s="19">
        <f>SUM(AA16:AA18)</f>
        <v>4314266760</v>
      </c>
    </row>
    <row r="16" spans="1:27" ht="12.75">
      <c r="A16" s="5" t="s">
        <v>42</v>
      </c>
      <c r="B16" s="3"/>
      <c r="C16" s="22">
        <v>2458819632</v>
      </c>
      <c r="D16" s="22"/>
      <c r="E16" s="23">
        <v>2754945870</v>
      </c>
      <c r="F16" s="24">
        <v>2722807035</v>
      </c>
      <c r="G16" s="24">
        <v>272310263</v>
      </c>
      <c r="H16" s="24">
        <v>46840663</v>
      </c>
      <c r="I16" s="24">
        <v>71898542</v>
      </c>
      <c r="J16" s="24">
        <v>391049468</v>
      </c>
      <c r="K16" s="24">
        <v>154468036</v>
      </c>
      <c r="L16" s="24">
        <v>74285973</v>
      </c>
      <c r="M16" s="24">
        <v>354156021</v>
      </c>
      <c r="N16" s="24">
        <v>582910030</v>
      </c>
      <c r="O16" s="24">
        <v>60920285</v>
      </c>
      <c r="P16" s="24">
        <v>76945438</v>
      </c>
      <c r="Q16" s="24">
        <v>252564748</v>
      </c>
      <c r="R16" s="24">
        <v>390430471</v>
      </c>
      <c r="S16" s="24">
        <v>48535194</v>
      </c>
      <c r="T16" s="24">
        <v>70946833</v>
      </c>
      <c r="U16" s="24">
        <v>82367019</v>
      </c>
      <c r="V16" s="24">
        <v>201849046</v>
      </c>
      <c r="W16" s="24">
        <v>1566239015</v>
      </c>
      <c r="X16" s="24">
        <v>2722807030</v>
      </c>
      <c r="Y16" s="24">
        <v>-1156568015</v>
      </c>
      <c r="Z16" s="6">
        <v>-42.48</v>
      </c>
      <c r="AA16" s="22">
        <v>2722807035</v>
      </c>
    </row>
    <row r="17" spans="1:27" ht="12.75">
      <c r="A17" s="5" t="s">
        <v>43</v>
      </c>
      <c r="B17" s="3"/>
      <c r="C17" s="22">
        <v>757141880</v>
      </c>
      <c r="D17" s="22"/>
      <c r="E17" s="23">
        <v>1228605459</v>
      </c>
      <c r="F17" s="24">
        <v>1582993883</v>
      </c>
      <c r="G17" s="24">
        <v>25599881</v>
      </c>
      <c r="H17" s="24">
        <v>45861027</v>
      </c>
      <c r="I17" s="24">
        <v>63456273</v>
      </c>
      <c r="J17" s="24">
        <v>134917181</v>
      </c>
      <c r="K17" s="24">
        <v>45385002</v>
      </c>
      <c r="L17" s="24">
        <v>32091593</v>
      </c>
      <c r="M17" s="24">
        <v>47093714</v>
      </c>
      <c r="N17" s="24">
        <v>124570309</v>
      </c>
      <c r="O17" s="24">
        <v>56212388</v>
      </c>
      <c r="P17" s="24">
        <v>203103144</v>
      </c>
      <c r="Q17" s="24">
        <v>85219464</v>
      </c>
      <c r="R17" s="24">
        <v>344534996</v>
      </c>
      <c r="S17" s="24">
        <v>38853682</v>
      </c>
      <c r="T17" s="24">
        <v>34019698</v>
      </c>
      <c r="U17" s="24">
        <v>170940210</v>
      </c>
      <c r="V17" s="24">
        <v>243813590</v>
      </c>
      <c r="W17" s="24">
        <v>847836076</v>
      </c>
      <c r="X17" s="24">
        <v>1582993890</v>
      </c>
      <c r="Y17" s="24">
        <v>-735157814</v>
      </c>
      <c r="Z17" s="6">
        <v>-46.44</v>
      </c>
      <c r="AA17" s="22">
        <v>1582993883</v>
      </c>
    </row>
    <row r="18" spans="1:27" ht="12.75">
      <c r="A18" s="5" t="s">
        <v>44</v>
      </c>
      <c r="B18" s="3"/>
      <c r="C18" s="22">
        <v>1037874</v>
      </c>
      <c r="D18" s="22"/>
      <c r="E18" s="23">
        <v>9807855</v>
      </c>
      <c r="F18" s="24">
        <v>8465842</v>
      </c>
      <c r="G18" s="24">
        <v>208153</v>
      </c>
      <c r="H18" s="24">
        <v>792786</v>
      </c>
      <c r="I18" s="24">
        <v>433997</v>
      </c>
      <c r="J18" s="24">
        <v>1434936</v>
      </c>
      <c r="K18" s="24">
        <v>505715</v>
      </c>
      <c r="L18" s="24">
        <v>1276888</v>
      </c>
      <c r="M18" s="24">
        <v>1510935</v>
      </c>
      <c r="N18" s="24">
        <v>3293538</v>
      </c>
      <c r="O18" s="24">
        <v>696897</v>
      </c>
      <c r="P18" s="24">
        <v>871181</v>
      </c>
      <c r="Q18" s="24">
        <v>215002</v>
      </c>
      <c r="R18" s="24">
        <v>1783080</v>
      </c>
      <c r="S18" s="24">
        <v>-62851</v>
      </c>
      <c r="T18" s="24">
        <v>569121</v>
      </c>
      <c r="U18" s="24">
        <v>272162</v>
      </c>
      <c r="V18" s="24">
        <v>778432</v>
      </c>
      <c r="W18" s="24">
        <v>7289986</v>
      </c>
      <c r="X18" s="24">
        <v>8465840</v>
      </c>
      <c r="Y18" s="24">
        <v>-1175854</v>
      </c>
      <c r="Z18" s="6">
        <v>-13.89</v>
      </c>
      <c r="AA18" s="22">
        <v>8465842</v>
      </c>
    </row>
    <row r="19" spans="1:27" ht="12.75">
      <c r="A19" s="2" t="s">
        <v>45</v>
      </c>
      <c r="B19" s="8"/>
      <c r="C19" s="19">
        <f aca="true" t="shared" si="3" ref="C19:Y19">SUM(C20:C23)</f>
        <v>24298601111</v>
      </c>
      <c r="D19" s="19">
        <f>SUM(D20:D23)</f>
        <v>0</v>
      </c>
      <c r="E19" s="20">
        <f t="shared" si="3"/>
        <v>36422901464</v>
      </c>
      <c r="F19" s="21">
        <f t="shared" si="3"/>
        <v>36489681746</v>
      </c>
      <c r="G19" s="21">
        <f t="shared" si="3"/>
        <v>2948542777</v>
      </c>
      <c r="H19" s="21">
        <f t="shared" si="3"/>
        <v>3032293475</v>
      </c>
      <c r="I19" s="21">
        <f t="shared" si="3"/>
        <v>2768924614</v>
      </c>
      <c r="J19" s="21">
        <f t="shared" si="3"/>
        <v>8749760866</v>
      </c>
      <c r="K19" s="21">
        <f t="shared" si="3"/>
        <v>2363488186</v>
      </c>
      <c r="L19" s="21">
        <f t="shared" si="3"/>
        <v>2412760451</v>
      </c>
      <c r="M19" s="21">
        <f t="shared" si="3"/>
        <v>2868606262</v>
      </c>
      <c r="N19" s="21">
        <f t="shared" si="3"/>
        <v>7644854899</v>
      </c>
      <c r="O19" s="21">
        <f t="shared" si="3"/>
        <v>2533877654</v>
      </c>
      <c r="P19" s="21">
        <f t="shared" si="3"/>
        <v>2426471055</v>
      </c>
      <c r="Q19" s="21">
        <f t="shared" si="3"/>
        <v>2625827159</v>
      </c>
      <c r="R19" s="21">
        <f t="shared" si="3"/>
        <v>7586175868</v>
      </c>
      <c r="S19" s="21">
        <f t="shared" si="3"/>
        <v>2530575008</v>
      </c>
      <c r="T19" s="21">
        <f t="shared" si="3"/>
        <v>2419088637</v>
      </c>
      <c r="U19" s="21">
        <f t="shared" si="3"/>
        <v>2325339845</v>
      </c>
      <c r="V19" s="21">
        <f t="shared" si="3"/>
        <v>7275003490</v>
      </c>
      <c r="W19" s="21">
        <f t="shared" si="3"/>
        <v>31255795123</v>
      </c>
      <c r="X19" s="21">
        <f t="shared" si="3"/>
        <v>36489681773</v>
      </c>
      <c r="Y19" s="21">
        <f t="shared" si="3"/>
        <v>-5233886650</v>
      </c>
      <c r="Z19" s="4">
        <f>+IF(X19&lt;&gt;0,+(Y19/X19)*100,0)</f>
        <v>-14.343470251562284</v>
      </c>
      <c r="AA19" s="19">
        <f>SUM(AA20:AA23)</f>
        <v>36489681746</v>
      </c>
    </row>
    <row r="20" spans="1:27" ht="12.75">
      <c r="A20" s="5" t="s">
        <v>46</v>
      </c>
      <c r="B20" s="3"/>
      <c r="C20" s="22">
        <v>14122300356</v>
      </c>
      <c r="D20" s="22"/>
      <c r="E20" s="23">
        <v>21995726281</v>
      </c>
      <c r="F20" s="24">
        <v>21745183586</v>
      </c>
      <c r="G20" s="24">
        <v>1654233013</v>
      </c>
      <c r="H20" s="24">
        <v>1941753366</v>
      </c>
      <c r="I20" s="24">
        <v>1738268770</v>
      </c>
      <c r="J20" s="24">
        <v>5334255149</v>
      </c>
      <c r="K20" s="24">
        <v>1432897003</v>
      </c>
      <c r="L20" s="24">
        <v>1454112627</v>
      </c>
      <c r="M20" s="24">
        <v>1482575253</v>
      </c>
      <c r="N20" s="24">
        <v>4369584883</v>
      </c>
      <c r="O20" s="24">
        <v>1494176100</v>
      </c>
      <c r="P20" s="24">
        <v>1464770139</v>
      </c>
      <c r="Q20" s="24">
        <v>1535081802</v>
      </c>
      <c r="R20" s="24">
        <v>4494028041</v>
      </c>
      <c r="S20" s="24">
        <v>1525918368</v>
      </c>
      <c r="T20" s="24">
        <v>1347704810</v>
      </c>
      <c r="U20" s="24">
        <v>1439984179</v>
      </c>
      <c r="V20" s="24">
        <v>4313607357</v>
      </c>
      <c r="W20" s="24">
        <v>18511475430</v>
      </c>
      <c r="X20" s="24">
        <v>21745183591</v>
      </c>
      <c r="Y20" s="24">
        <v>-3233708161</v>
      </c>
      <c r="Z20" s="6">
        <v>-14.87</v>
      </c>
      <c r="AA20" s="22">
        <v>21745183586</v>
      </c>
    </row>
    <row r="21" spans="1:27" ht="12.75">
      <c r="A21" s="5" t="s">
        <v>47</v>
      </c>
      <c r="B21" s="3"/>
      <c r="C21" s="22">
        <v>5718930645</v>
      </c>
      <c r="D21" s="22"/>
      <c r="E21" s="23">
        <v>8404897696</v>
      </c>
      <c r="F21" s="24">
        <v>8448622486</v>
      </c>
      <c r="G21" s="24">
        <v>595963232</v>
      </c>
      <c r="H21" s="24">
        <v>690651014</v>
      </c>
      <c r="I21" s="24">
        <v>617057941</v>
      </c>
      <c r="J21" s="24">
        <v>1903672187</v>
      </c>
      <c r="K21" s="24">
        <v>559143228</v>
      </c>
      <c r="L21" s="24">
        <v>588939082</v>
      </c>
      <c r="M21" s="24">
        <v>807809305</v>
      </c>
      <c r="N21" s="24">
        <v>1955891615</v>
      </c>
      <c r="O21" s="24">
        <v>533963511</v>
      </c>
      <c r="P21" s="24">
        <v>596981178</v>
      </c>
      <c r="Q21" s="24">
        <v>583131286</v>
      </c>
      <c r="R21" s="24">
        <v>1714075975</v>
      </c>
      <c r="S21" s="24">
        <v>599616313</v>
      </c>
      <c r="T21" s="24">
        <v>666315035</v>
      </c>
      <c r="U21" s="24">
        <v>521962927</v>
      </c>
      <c r="V21" s="24">
        <v>1787894275</v>
      </c>
      <c r="W21" s="24">
        <v>7361534052</v>
      </c>
      <c r="X21" s="24">
        <v>8448622493</v>
      </c>
      <c r="Y21" s="24">
        <v>-1087088441</v>
      </c>
      <c r="Z21" s="6">
        <v>-12.87</v>
      </c>
      <c r="AA21" s="22">
        <v>8448622486</v>
      </c>
    </row>
    <row r="22" spans="1:27" ht="12.75">
      <c r="A22" s="5" t="s">
        <v>48</v>
      </c>
      <c r="B22" s="3"/>
      <c r="C22" s="25">
        <v>2534680439</v>
      </c>
      <c r="D22" s="25"/>
      <c r="E22" s="26">
        <v>3369476443</v>
      </c>
      <c r="F22" s="27">
        <v>3615683325</v>
      </c>
      <c r="G22" s="27">
        <v>442710558</v>
      </c>
      <c r="H22" s="27">
        <v>203962799</v>
      </c>
      <c r="I22" s="27">
        <v>216364333</v>
      </c>
      <c r="J22" s="27">
        <v>863037690</v>
      </c>
      <c r="K22" s="27">
        <v>196532297</v>
      </c>
      <c r="L22" s="27">
        <v>209678111</v>
      </c>
      <c r="M22" s="27">
        <v>306890124</v>
      </c>
      <c r="N22" s="27">
        <v>713100532</v>
      </c>
      <c r="O22" s="27">
        <v>289874772</v>
      </c>
      <c r="P22" s="27">
        <v>204465858</v>
      </c>
      <c r="Q22" s="27">
        <v>303109562</v>
      </c>
      <c r="R22" s="27">
        <v>797450192</v>
      </c>
      <c r="S22" s="27">
        <v>227100484</v>
      </c>
      <c r="T22" s="27">
        <v>215926805</v>
      </c>
      <c r="U22" s="27">
        <v>201743569</v>
      </c>
      <c r="V22" s="27">
        <v>644770858</v>
      </c>
      <c r="W22" s="27">
        <v>3018359272</v>
      </c>
      <c r="X22" s="27">
        <v>3615683340</v>
      </c>
      <c r="Y22" s="27">
        <v>-597324068</v>
      </c>
      <c r="Z22" s="7">
        <v>-16.52</v>
      </c>
      <c r="AA22" s="25">
        <v>3615683325</v>
      </c>
    </row>
    <row r="23" spans="1:27" ht="12.75">
      <c r="A23" s="5" t="s">
        <v>49</v>
      </c>
      <c r="B23" s="3"/>
      <c r="C23" s="22">
        <v>1922689671</v>
      </c>
      <c r="D23" s="22"/>
      <c r="E23" s="23">
        <v>2652801044</v>
      </c>
      <c r="F23" s="24">
        <v>2680192349</v>
      </c>
      <c r="G23" s="24">
        <v>255635974</v>
      </c>
      <c r="H23" s="24">
        <v>195926296</v>
      </c>
      <c r="I23" s="24">
        <v>197233570</v>
      </c>
      <c r="J23" s="24">
        <v>648795840</v>
      </c>
      <c r="K23" s="24">
        <v>174915658</v>
      </c>
      <c r="L23" s="24">
        <v>160030631</v>
      </c>
      <c r="M23" s="24">
        <v>271331580</v>
      </c>
      <c r="N23" s="24">
        <v>606277869</v>
      </c>
      <c r="O23" s="24">
        <v>215863271</v>
      </c>
      <c r="P23" s="24">
        <v>160253880</v>
      </c>
      <c r="Q23" s="24">
        <v>204504509</v>
      </c>
      <c r="R23" s="24">
        <v>580621660</v>
      </c>
      <c r="S23" s="24">
        <v>177939843</v>
      </c>
      <c r="T23" s="24">
        <v>189141987</v>
      </c>
      <c r="U23" s="24">
        <v>161649170</v>
      </c>
      <c r="V23" s="24">
        <v>528731000</v>
      </c>
      <c r="W23" s="24">
        <v>2364426369</v>
      </c>
      <c r="X23" s="24">
        <v>2680192349</v>
      </c>
      <c r="Y23" s="24">
        <v>-315765980</v>
      </c>
      <c r="Z23" s="6">
        <v>-11.78</v>
      </c>
      <c r="AA23" s="22">
        <v>2680192349</v>
      </c>
    </row>
    <row r="24" spans="1:27" ht="12.75">
      <c r="A24" s="2" t="s">
        <v>50</v>
      </c>
      <c r="B24" s="8" t="s">
        <v>51</v>
      </c>
      <c r="C24" s="19">
        <v>120197053</v>
      </c>
      <c r="D24" s="19"/>
      <c r="E24" s="20">
        <v>314432464</v>
      </c>
      <c r="F24" s="21">
        <v>243155884</v>
      </c>
      <c r="G24" s="21">
        <v>5339741</v>
      </c>
      <c r="H24" s="21">
        <v>16122847</v>
      </c>
      <c r="I24" s="21">
        <v>18687200</v>
      </c>
      <c r="J24" s="21">
        <v>40149788</v>
      </c>
      <c r="K24" s="21">
        <v>18051249</v>
      </c>
      <c r="L24" s="21">
        <v>6885300</v>
      </c>
      <c r="M24" s="21">
        <v>8059435</v>
      </c>
      <c r="N24" s="21">
        <v>32995984</v>
      </c>
      <c r="O24" s="21">
        <v>6338110</v>
      </c>
      <c r="P24" s="21">
        <v>5059454</v>
      </c>
      <c r="Q24" s="21">
        <v>16277784</v>
      </c>
      <c r="R24" s="21">
        <v>27675348</v>
      </c>
      <c r="S24" s="21">
        <v>4347668</v>
      </c>
      <c r="T24" s="21">
        <v>21444614</v>
      </c>
      <c r="U24" s="21">
        <v>17083356</v>
      </c>
      <c r="V24" s="21">
        <v>42875638</v>
      </c>
      <c r="W24" s="21">
        <v>143696758</v>
      </c>
      <c r="X24" s="21">
        <v>243155884</v>
      </c>
      <c r="Y24" s="21">
        <v>-99459126</v>
      </c>
      <c r="Z24" s="4">
        <v>-40.9</v>
      </c>
      <c r="AA24" s="19">
        <v>243155884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43670874101</v>
      </c>
      <c r="D25" s="40">
        <f>+D5+D9+D15+D19+D24</f>
        <v>0</v>
      </c>
      <c r="E25" s="41">
        <f t="shared" si="4"/>
        <v>60950159740</v>
      </c>
      <c r="F25" s="42">
        <f t="shared" si="4"/>
        <v>62011231880</v>
      </c>
      <c r="G25" s="42">
        <f t="shared" si="4"/>
        <v>5049212435</v>
      </c>
      <c r="H25" s="42">
        <f t="shared" si="4"/>
        <v>4857135027</v>
      </c>
      <c r="I25" s="42">
        <f t="shared" si="4"/>
        <v>4297644770</v>
      </c>
      <c r="J25" s="42">
        <f t="shared" si="4"/>
        <v>14203992232</v>
      </c>
      <c r="K25" s="42">
        <f t="shared" si="4"/>
        <v>3522465403</v>
      </c>
      <c r="L25" s="42">
        <f t="shared" si="4"/>
        <v>3760971748</v>
      </c>
      <c r="M25" s="42">
        <f t="shared" si="4"/>
        <v>5503033277</v>
      </c>
      <c r="N25" s="42">
        <f t="shared" si="4"/>
        <v>12786470428</v>
      </c>
      <c r="O25" s="42">
        <f t="shared" si="4"/>
        <v>3729815807</v>
      </c>
      <c r="P25" s="42">
        <f t="shared" si="4"/>
        <v>3790714978</v>
      </c>
      <c r="Q25" s="42">
        <f t="shared" si="4"/>
        <v>4781495957</v>
      </c>
      <c r="R25" s="42">
        <f t="shared" si="4"/>
        <v>12302026742</v>
      </c>
      <c r="S25" s="42">
        <f t="shared" si="4"/>
        <v>3767323587</v>
      </c>
      <c r="T25" s="42">
        <f t="shared" si="4"/>
        <v>3738618510</v>
      </c>
      <c r="U25" s="42">
        <f t="shared" si="4"/>
        <v>3750230879</v>
      </c>
      <c r="V25" s="42">
        <f t="shared" si="4"/>
        <v>11256172976</v>
      </c>
      <c r="W25" s="42">
        <f t="shared" si="4"/>
        <v>50548662378</v>
      </c>
      <c r="X25" s="42">
        <f t="shared" si="4"/>
        <v>62011231942</v>
      </c>
      <c r="Y25" s="42">
        <f t="shared" si="4"/>
        <v>-11462569564</v>
      </c>
      <c r="Z25" s="43">
        <f>+IF(X25&lt;&gt;0,+(Y25/X25)*100,0)</f>
        <v>-18.484666737021296</v>
      </c>
      <c r="AA25" s="40">
        <f>+AA5+AA9+AA15+AA19+AA24</f>
        <v>62011231880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11158376416</v>
      </c>
      <c r="D28" s="19">
        <f>SUM(D29:D31)</f>
        <v>0</v>
      </c>
      <c r="E28" s="20">
        <f t="shared" si="5"/>
        <v>13547221333</v>
      </c>
      <c r="F28" s="21">
        <f t="shared" si="5"/>
        <v>13842329705</v>
      </c>
      <c r="G28" s="21">
        <f t="shared" si="5"/>
        <v>921430772</v>
      </c>
      <c r="H28" s="21">
        <f t="shared" si="5"/>
        <v>757599045</v>
      </c>
      <c r="I28" s="21">
        <f t="shared" si="5"/>
        <v>351827763</v>
      </c>
      <c r="J28" s="21">
        <f t="shared" si="5"/>
        <v>2030857580</v>
      </c>
      <c r="K28" s="21">
        <f t="shared" si="5"/>
        <v>807008985</v>
      </c>
      <c r="L28" s="21">
        <f t="shared" si="5"/>
        <v>741744251</v>
      </c>
      <c r="M28" s="21">
        <f t="shared" si="5"/>
        <v>886304536</v>
      </c>
      <c r="N28" s="21">
        <f t="shared" si="5"/>
        <v>2435057772</v>
      </c>
      <c r="O28" s="21">
        <f t="shared" si="5"/>
        <v>850090195</v>
      </c>
      <c r="P28" s="21">
        <f t="shared" si="5"/>
        <v>681291397</v>
      </c>
      <c r="Q28" s="21">
        <f t="shared" si="5"/>
        <v>786032179</v>
      </c>
      <c r="R28" s="21">
        <f t="shared" si="5"/>
        <v>2317413771</v>
      </c>
      <c r="S28" s="21">
        <f t="shared" si="5"/>
        <v>824108612</v>
      </c>
      <c r="T28" s="21">
        <f t="shared" si="5"/>
        <v>824003330</v>
      </c>
      <c r="U28" s="21">
        <f t="shared" si="5"/>
        <v>1115075802</v>
      </c>
      <c r="V28" s="21">
        <f t="shared" si="5"/>
        <v>2763187744</v>
      </c>
      <c r="W28" s="21">
        <f t="shared" si="5"/>
        <v>9546516867</v>
      </c>
      <c r="X28" s="21">
        <f t="shared" si="5"/>
        <v>13842330280</v>
      </c>
      <c r="Y28" s="21">
        <f t="shared" si="5"/>
        <v>-4295813413</v>
      </c>
      <c r="Z28" s="4">
        <f>+IF(X28&lt;&gt;0,+(Y28/X28)*100,0)</f>
        <v>-31.03388899199131</v>
      </c>
      <c r="AA28" s="19">
        <f>SUM(AA29:AA31)</f>
        <v>13842329705</v>
      </c>
    </row>
    <row r="29" spans="1:27" ht="12.75">
      <c r="A29" s="5" t="s">
        <v>32</v>
      </c>
      <c r="B29" s="3"/>
      <c r="C29" s="22">
        <v>2373041612</v>
      </c>
      <c r="D29" s="22"/>
      <c r="E29" s="23">
        <v>3033963835</v>
      </c>
      <c r="F29" s="24">
        <v>2936117294</v>
      </c>
      <c r="G29" s="24">
        <v>114603173</v>
      </c>
      <c r="H29" s="24">
        <v>183775664</v>
      </c>
      <c r="I29" s="24">
        <v>112368271</v>
      </c>
      <c r="J29" s="24">
        <v>410747108</v>
      </c>
      <c r="K29" s="24">
        <v>175905340</v>
      </c>
      <c r="L29" s="24">
        <v>172165248</v>
      </c>
      <c r="M29" s="24">
        <v>221607890</v>
      </c>
      <c r="N29" s="24">
        <v>569678478</v>
      </c>
      <c r="O29" s="24">
        <v>191124228</v>
      </c>
      <c r="P29" s="24">
        <v>135641308</v>
      </c>
      <c r="Q29" s="24">
        <v>190582592</v>
      </c>
      <c r="R29" s="24">
        <v>517348128</v>
      </c>
      <c r="S29" s="24">
        <v>190339254</v>
      </c>
      <c r="T29" s="24">
        <v>218067902</v>
      </c>
      <c r="U29" s="24">
        <v>180947609</v>
      </c>
      <c r="V29" s="24">
        <v>589354765</v>
      </c>
      <c r="W29" s="24">
        <v>2087128479</v>
      </c>
      <c r="X29" s="24">
        <v>2936117463</v>
      </c>
      <c r="Y29" s="24">
        <v>-848988984</v>
      </c>
      <c r="Z29" s="6">
        <v>-28.92</v>
      </c>
      <c r="AA29" s="22">
        <v>2936117294</v>
      </c>
    </row>
    <row r="30" spans="1:27" ht="12.75">
      <c r="A30" s="5" t="s">
        <v>33</v>
      </c>
      <c r="B30" s="3"/>
      <c r="C30" s="25">
        <v>8670785108</v>
      </c>
      <c r="D30" s="25"/>
      <c r="E30" s="26">
        <v>10367578365</v>
      </c>
      <c r="F30" s="27">
        <v>10749788763</v>
      </c>
      <c r="G30" s="27">
        <v>810780719</v>
      </c>
      <c r="H30" s="27">
        <v>562498766</v>
      </c>
      <c r="I30" s="27">
        <v>240395484</v>
      </c>
      <c r="J30" s="27">
        <v>1613674969</v>
      </c>
      <c r="K30" s="27">
        <v>618529365</v>
      </c>
      <c r="L30" s="27">
        <v>556765924</v>
      </c>
      <c r="M30" s="27">
        <v>653089757</v>
      </c>
      <c r="N30" s="27">
        <v>1828385046</v>
      </c>
      <c r="O30" s="27">
        <v>651268486</v>
      </c>
      <c r="P30" s="27">
        <v>536775369</v>
      </c>
      <c r="Q30" s="27">
        <v>587306388</v>
      </c>
      <c r="R30" s="27">
        <v>1775350243</v>
      </c>
      <c r="S30" s="27">
        <v>619986847</v>
      </c>
      <c r="T30" s="27">
        <v>596310453</v>
      </c>
      <c r="U30" s="27">
        <v>921194833</v>
      </c>
      <c r="V30" s="27">
        <v>2137492133</v>
      </c>
      <c r="W30" s="27">
        <v>7354902391</v>
      </c>
      <c r="X30" s="27">
        <v>10749789124</v>
      </c>
      <c r="Y30" s="27">
        <v>-3394886733</v>
      </c>
      <c r="Z30" s="7">
        <v>-31.58</v>
      </c>
      <c r="AA30" s="25">
        <v>10749788763</v>
      </c>
    </row>
    <row r="31" spans="1:27" ht="12.75">
      <c r="A31" s="5" t="s">
        <v>34</v>
      </c>
      <c r="B31" s="3"/>
      <c r="C31" s="22">
        <v>114549696</v>
      </c>
      <c r="D31" s="22"/>
      <c r="E31" s="23">
        <v>145679133</v>
      </c>
      <c r="F31" s="24">
        <v>156423648</v>
      </c>
      <c r="G31" s="24">
        <v>-3953120</v>
      </c>
      <c r="H31" s="24">
        <v>11324615</v>
      </c>
      <c r="I31" s="24">
        <v>-935992</v>
      </c>
      <c r="J31" s="24">
        <v>6435503</v>
      </c>
      <c r="K31" s="24">
        <v>12574280</v>
      </c>
      <c r="L31" s="24">
        <v>12813079</v>
      </c>
      <c r="M31" s="24">
        <v>11606889</v>
      </c>
      <c r="N31" s="24">
        <v>36994248</v>
      </c>
      <c r="O31" s="24">
        <v>7697481</v>
      </c>
      <c r="P31" s="24">
        <v>8874720</v>
      </c>
      <c r="Q31" s="24">
        <v>8143199</v>
      </c>
      <c r="R31" s="24">
        <v>24715400</v>
      </c>
      <c r="S31" s="24">
        <v>13782511</v>
      </c>
      <c r="T31" s="24">
        <v>9624975</v>
      </c>
      <c r="U31" s="24">
        <v>12933360</v>
      </c>
      <c r="V31" s="24">
        <v>36340846</v>
      </c>
      <c r="W31" s="24">
        <v>104485997</v>
      </c>
      <c r="X31" s="24">
        <v>156423693</v>
      </c>
      <c r="Y31" s="24">
        <v>-51937696</v>
      </c>
      <c r="Z31" s="6">
        <v>-33.2</v>
      </c>
      <c r="AA31" s="22">
        <v>156423648</v>
      </c>
    </row>
    <row r="32" spans="1:27" ht="12.75">
      <c r="A32" s="2" t="s">
        <v>35</v>
      </c>
      <c r="B32" s="3"/>
      <c r="C32" s="19">
        <f aca="true" t="shared" si="6" ref="C32:Y32">SUM(C33:C37)</f>
        <v>4434043850</v>
      </c>
      <c r="D32" s="19">
        <f>SUM(D33:D37)</f>
        <v>0</v>
      </c>
      <c r="E32" s="20">
        <f t="shared" si="6"/>
        <v>6260167319</v>
      </c>
      <c r="F32" s="21">
        <f t="shared" si="6"/>
        <v>6725698909</v>
      </c>
      <c r="G32" s="21">
        <f t="shared" si="6"/>
        <v>173024352</v>
      </c>
      <c r="H32" s="21">
        <f t="shared" si="6"/>
        <v>373666986</v>
      </c>
      <c r="I32" s="21">
        <f t="shared" si="6"/>
        <v>122997102</v>
      </c>
      <c r="J32" s="21">
        <f t="shared" si="6"/>
        <v>669688440</v>
      </c>
      <c r="K32" s="21">
        <f t="shared" si="6"/>
        <v>348652563</v>
      </c>
      <c r="L32" s="21">
        <f t="shared" si="6"/>
        <v>344240105</v>
      </c>
      <c r="M32" s="21">
        <f t="shared" si="6"/>
        <v>391783287</v>
      </c>
      <c r="N32" s="21">
        <f t="shared" si="6"/>
        <v>1084675955</v>
      </c>
      <c r="O32" s="21">
        <f t="shared" si="6"/>
        <v>339637117</v>
      </c>
      <c r="P32" s="21">
        <f t="shared" si="6"/>
        <v>396386940</v>
      </c>
      <c r="Q32" s="21">
        <f t="shared" si="6"/>
        <v>395109280</v>
      </c>
      <c r="R32" s="21">
        <f t="shared" si="6"/>
        <v>1131133337</v>
      </c>
      <c r="S32" s="21">
        <f t="shared" si="6"/>
        <v>464203339</v>
      </c>
      <c r="T32" s="21">
        <f t="shared" si="6"/>
        <v>397326161</v>
      </c>
      <c r="U32" s="21">
        <f t="shared" si="6"/>
        <v>427363900</v>
      </c>
      <c r="V32" s="21">
        <f t="shared" si="6"/>
        <v>1288893400</v>
      </c>
      <c r="W32" s="21">
        <f t="shared" si="6"/>
        <v>4174391132</v>
      </c>
      <c r="X32" s="21">
        <f t="shared" si="6"/>
        <v>6725699182</v>
      </c>
      <c r="Y32" s="21">
        <f t="shared" si="6"/>
        <v>-2551308050</v>
      </c>
      <c r="Z32" s="4">
        <f>+IF(X32&lt;&gt;0,+(Y32/X32)*100,0)</f>
        <v>-37.93372229355827</v>
      </c>
      <c r="AA32" s="19">
        <f>SUM(AA33:AA37)</f>
        <v>6725698909</v>
      </c>
    </row>
    <row r="33" spans="1:27" ht="12.75">
      <c r="A33" s="5" t="s">
        <v>36</v>
      </c>
      <c r="B33" s="3"/>
      <c r="C33" s="22">
        <v>1012756813</v>
      </c>
      <c r="D33" s="22"/>
      <c r="E33" s="23">
        <v>1486749411</v>
      </c>
      <c r="F33" s="24">
        <v>1521035829</v>
      </c>
      <c r="G33" s="24">
        <v>16570280</v>
      </c>
      <c r="H33" s="24">
        <v>77531640</v>
      </c>
      <c r="I33" s="24">
        <v>-10591942</v>
      </c>
      <c r="J33" s="24">
        <v>83509978</v>
      </c>
      <c r="K33" s="24">
        <v>68244738</v>
      </c>
      <c r="L33" s="24">
        <v>69608536</v>
      </c>
      <c r="M33" s="24">
        <v>90726405</v>
      </c>
      <c r="N33" s="24">
        <v>228579679</v>
      </c>
      <c r="O33" s="24">
        <v>57235685</v>
      </c>
      <c r="P33" s="24">
        <v>87482465</v>
      </c>
      <c r="Q33" s="24">
        <v>80755094</v>
      </c>
      <c r="R33" s="24">
        <v>225473244</v>
      </c>
      <c r="S33" s="24">
        <v>103797976</v>
      </c>
      <c r="T33" s="24">
        <v>87330156</v>
      </c>
      <c r="U33" s="24">
        <v>86737799</v>
      </c>
      <c r="V33" s="24">
        <v>277865931</v>
      </c>
      <c r="W33" s="24">
        <v>815428832</v>
      </c>
      <c r="X33" s="24">
        <v>1521035873</v>
      </c>
      <c r="Y33" s="24">
        <v>-705607041</v>
      </c>
      <c r="Z33" s="6">
        <v>-46.39</v>
      </c>
      <c r="AA33" s="22">
        <v>1521035829</v>
      </c>
    </row>
    <row r="34" spans="1:27" ht="12.75">
      <c r="A34" s="5" t="s">
        <v>37</v>
      </c>
      <c r="B34" s="3"/>
      <c r="C34" s="22">
        <v>1194489493</v>
      </c>
      <c r="D34" s="22"/>
      <c r="E34" s="23">
        <v>1525449730</v>
      </c>
      <c r="F34" s="24">
        <v>1514862902</v>
      </c>
      <c r="G34" s="24">
        <v>5477505</v>
      </c>
      <c r="H34" s="24">
        <v>93844472</v>
      </c>
      <c r="I34" s="24">
        <v>-44601959</v>
      </c>
      <c r="J34" s="24">
        <v>54720018</v>
      </c>
      <c r="K34" s="24">
        <v>93191353</v>
      </c>
      <c r="L34" s="24">
        <v>89163045</v>
      </c>
      <c r="M34" s="24">
        <v>96068152</v>
      </c>
      <c r="N34" s="24">
        <v>278422550</v>
      </c>
      <c r="O34" s="24">
        <v>100718241</v>
      </c>
      <c r="P34" s="24">
        <v>105084825</v>
      </c>
      <c r="Q34" s="24">
        <v>104437134</v>
      </c>
      <c r="R34" s="24">
        <v>310240200</v>
      </c>
      <c r="S34" s="24">
        <v>102290330</v>
      </c>
      <c r="T34" s="24">
        <v>88298636</v>
      </c>
      <c r="U34" s="24">
        <v>100718304</v>
      </c>
      <c r="V34" s="24">
        <v>291307270</v>
      </c>
      <c r="W34" s="24">
        <v>934690038</v>
      </c>
      <c r="X34" s="24">
        <v>1514862997</v>
      </c>
      <c r="Y34" s="24">
        <v>-580172959</v>
      </c>
      <c r="Z34" s="6">
        <v>-38.3</v>
      </c>
      <c r="AA34" s="22">
        <v>1514862902</v>
      </c>
    </row>
    <row r="35" spans="1:27" ht="12.75">
      <c r="A35" s="5" t="s">
        <v>38</v>
      </c>
      <c r="B35" s="3"/>
      <c r="C35" s="22">
        <v>1639966357</v>
      </c>
      <c r="D35" s="22"/>
      <c r="E35" s="23">
        <v>2414957281</v>
      </c>
      <c r="F35" s="24">
        <v>2640739905</v>
      </c>
      <c r="G35" s="24">
        <v>129524661</v>
      </c>
      <c r="H35" s="24">
        <v>152757005</v>
      </c>
      <c r="I35" s="24">
        <v>158362173</v>
      </c>
      <c r="J35" s="24">
        <v>440643839</v>
      </c>
      <c r="K35" s="24">
        <v>140411076</v>
      </c>
      <c r="L35" s="24">
        <v>140815365</v>
      </c>
      <c r="M35" s="24">
        <v>148650794</v>
      </c>
      <c r="N35" s="24">
        <v>429877235</v>
      </c>
      <c r="O35" s="24">
        <v>139487560</v>
      </c>
      <c r="P35" s="24">
        <v>162592356</v>
      </c>
      <c r="Q35" s="24">
        <v>163351595</v>
      </c>
      <c r="R35" s="24">
        <v>465431511</v>
      </c>
      <c r="S35" s="24">
        <v>203067013</v>
      </c>
      <c r="T35" s="24">
        <v>176277742</v>
      </c>
      <c r="U35" s="24">
        <v>139992583</v>
      </c>
      <c r="V35" s="24">
        <v>519337338</v>
      </c>
      <c r="W35" s="24">
        <v>1855289923</v>
      </c>
      <c r="X35" s="24">
        <v>2640739989</v>
      </c>
      <c r="Y35" s="24">
        <v>-785450066</v>
      </c>
      <c r="Z35" s="6">
        <v>-29.74</v>
      </c>
      <c r="AA35" s="22">
        <v>2640739905</v>
      </c>
    </row>
    <row r="36" spans="1:27" ht="12.75">
      <c r="A36" s="5" t="s">
        <v>39</v>
      </c>
      <c r="B36" s="3"/>
      <c r="C36" s="22">
        <v>453323953</v>
      </c>
      <c r="D36" s="22"/>
      <c r="E36" s="23">
        <v>659844385</v>
      </c>
      <c r="F36" s="24">
        <v>877804419</v>
      </c>
      <c r="G36" s="24">
        <v>12697078</v>
      </c>
      <c r="H36" s="24">
        <v>38477112</v>
      </c>
      <c r="I36" s="24">
        <v>9110523</v>
      </c>
      <c r="J36" s="24">
        <v>60284713</v>
      </c>
      <c r="K36" s="24">
        <v>37291540</v>
      </c>
      <c r="L36" s="24">
        <v>34050913</v>
      </c>
      <c r="M36" s="24">
        <v>46542516</v>
      </c>
      <c r="N36" s="24">
        <v>117884969</v>
      </c>
      <c r="O36" s="24">
        <v>31284664</v>
      </c>
      <c r="P36" s="24">
        <v>28471534</v>
      </c>
      <c r="Q36" s="24">
        <v>34566844</v>
      </c>
      <c r="R36" s="24">
        <v>94323042</v>
      </c>
      <c r="S36" s="24">
        <v>42289241</v>
      </c>
      <c r="T36" s="24">
        <v>34299152</v>
      </c>
      <c r="U36" s="24">
        <v>87164522</v>
      </c>
      <c r="V36" s="24">
        <v>163752915</v>
      </c>
      <c r="W36" s="24">
        <v>436245639</v>
      </c>
      <c r="X36" s="24">
        <v>877804469</v>
      </c>
      <c r="Y36" s="24">
        <v>-441558830</v>
      </c>
      <c r="Z36" s="6">
        <v>-50.3</v>
      </c>
      <c r="AA36" s="22">
        <v>877804419</v>
      </c>
    </row>
    <row r="37" spans="1:27" ht="12.75">
      <c r="A37" s="5" t="s">
        <v>40</v>
      </c>
      <c r="B37" s="3"/>
      <c r="C37" s="25">
        <v>133507234</v>
      </c>
      <c r="D37" s="25"/>
      <c r="E37" s="26">
        <v>173166512</v>
      </c>
      <c r="F37" s="27">
        <v>171255854</v>
      </c>
      <c r="G37" s="27">
        <v>8754828</v>
      </c>
      <c r="H37" s="27">
        <v>11056757</v>
      </c>
      <c r="I37" s="27">
        <v>10718307</v>
      </c>
      <c r="J37" s="27">
        <v>30529892</v>
      </c>
      <c r="K37" s="27">
        <v>9513856</v>
      </c>
      <c r="L37" s="27">
        <v>10602246</v>
      </c>
      <c r="M37" s="27">
        <v>9795420</v>
      </c>
      <c r="N37" s="27">
        <v>29911522</v>
      </c>
      <c r="O37" s="27">
        <v>10910967</v>
      </c>
      <c r="P37" s="27">
        <v>12755760</v>
      </c>
      <c r="Q37" s="27">
        <v>11998613</v>
      </c>
      <c r="R37" s="27">
        <v>35665340</v>
      </c>
      <c r="S37" s="27">
        <v>12758779</v>
      </c>
      <c r="T37" s="27">
        <v>11120475</v>
      </c>
      <c r="U37" s="27">
        <v>12750692</v>
      </c>
      <c r="V37" s="27">
        <v>36629946</v>
      </c>
      <c r="W37" s="27">
        <v>132736700</v>
      </c>
      <c r="X37" s="27">
        <v>171255854</v>
      </c>
      <c r="Y37" s="27">
        <v>-38519154</v>
      </c>
      <c r="Z37" s="7">
        <v>-22.49</v>
      </c>
      <c r="AA37" s="25">
        <v>171255854</v>
      </c>
    </row>
    <row r="38" spans="1:27" ht="12.75">
      <c r="A38" s="2" t="s">
        <v>41</v>
      </c>
      <c r="B38" s="8"/>
      <c r="C38" s="19">
        <f aca="true" t="shared" si="7" ref="C38:Y38">SUM(C39:C41)</f>
        <v>5310548805</v>
      </c>
      <c r="D38" s="19">
        <f>SUM(D39:D41)</f>
        <v>0</v>
      </c>
      <c r="E38" s="20">
        <f t="shared" si="7"/>
        <v>4877354935</v>
      </c>
      <c r="F38" s="21">
        <f t="shared" si="7"/>
        <v>4993492985</v>
      </c>
      <c r="G38" s="21">
        <f t="shared" si="7"/>
        <v>32335848</v>
      </c>
      <c r="H38" s="21">
        <f t="shared" si="7"/>
        <v>282486938</v>
      </c>
      <c r="I38" s="21">
        <f t="shared" si="7"/>
        <v>49783038</v>
      </c>
      <c r="J38" s="21">
        <f t="shared" si="7"/>
        <v>364605824</v>
      </c>
      <c r="K38" s="21">
        <f t="shared" si="7"/>
        <v>261699751</v>
      </c>
      <c r="L38" s="21">
        <f t="shared" si="7"/>
        <v>249306139</v>
      </c>
      <c r="M38" s="21">
        <f t="shared" si="7"/>
        <v>456871439</v>
      </c>
      <c r="N38" s="21">
        <f t="shared" si="7"/>
        <v>967877329</v>
      </c>
      <c r="O38" s="21">
        <f t="shared" si="7"/>
        <v>242331554</v>
      </c>
      <c r="P38" s="21">
        <f t="shared" si="7"/>
        <v>377868644</v>
      </c>
      <c r="Q38" s="21">
        <f t="shared" si="7"/>
        <v>348989076</v>
      </c>
      <c r="R38" s="21">
        <f t="shared" si="7"/>
        <v>969189274</v>
      </c>
      <c r="S38" s="21">
        <f t="shared" si="7"/>
        <v>271379778</v>
      </c>
      <c r="T38" s="21">
        <f t="shared" si="7"/>
        <v>289090387</v>
      </c>
      <c r="U38" s="21">
        <f t="shared" si="7"/>
        <v>417516843</v>
      </c>
      <c r="V38" s="21">
        <f t="shared" si="7"/>
        <v>977987008</v>
      </c>
      <c r="W38" s="21">
        <f t="shared" si="7"/>
        <v>3279659435</v>
      </c>
      <c r="X38" s="21">
        <f t="shared" si="7"/>
        <v>4993493103</v>
      </c>
      <c r="Y38" s="21">
        <f t="shared" si="7"/>
        <v>-1713833668</v>
      </c>
      <c r="Z38" s="4">
        <f>+IF(X38&lt;&gt;0,+(Y38/X38)*100,0)</f>
        <v>-34.321338442829926</v>
      </c>
      <c r="AA38" s="19">
        <f>SUM(AA39:AA41)</f>
        <v>4993492985</v>
      </c>
    </row>
    <row r="39" spans="1:27" ht="12.75">
      <c r="A39" s="5" t="s">
        <v>42</v>
      </c>
      <c r="B39" s="3"/>
      <c r="C39" s="22">
        <v>1073485131</v>
      </c>
      <c r="D39" s="22"/>
      <c r="E39" s="23">
        <v>1422489163</v>
      </c>
      <c r="F39" s="24">
        <v>1446674024</v>
      </c>
      <c r="G39" s="24">
        <v>34227641</v>
      </c>
      <c r="H39" s="24">
        <v>82449936</v>
      </c>
      <c r="I39" s="24">
        <v>-6408577</v>
      </c>
      <c r="J39" s="24">
        <v>110269000</v>
      </c>
      <c r="K39" s="24">
        <v>83993971</v>
      </c>
      <c r="L39" s="24">
        <v>80611538</v>
      </c>
      <c r="M39" s="24">
        <v>84265521</v>
      </c>
      <c r="N39" s="24">
        <v>248871030</v>
      </c>
      <c r="O39" s="24">
        <v>79095028</v>
      </c>
      <c r="P39" s="24">
        <v>104676652</v>
      </c>
      <c r="Q39" s="24">
        <v>95497224</v>
      </c>
      <c r="R39" s="24">
        <v>279268904</v>
      </c>
      <c r="S39" s="24">
        <v>100004359</v>
      </c>
      <c r="T39" s="24">
        <v>86290232</v>
      </c>
      <c r="U39" s="24">
        <v>93558360</v>
      </c>
      <c r="V39" s="24">
        <v>279852951</v>
      </c>
      <c r="W39" s="24">
        <v>918261885</v>
      </c>
      <c r="X39" s="24">
        <v>1446674091</v>
      </c>
      <c r="Y39" s="24">
        <v>-528412206</v>
      </c>
      <c r="Z39" s="6">
        <v>-36.53</v>
      </c>
      <c r="AA39" s="22">
        <v>1446674024</v>
      </c>
    </row>
    <row r="40" spans="1:27" ht="12.75">
      <c r="A40" s="5" t="s">
        <v>43</v>
      </c>
      <c r="B40" s="3"/>
      <c r="C40" s="22">
        <v>4135039980</v>
      </c>
      <c r="D40" s="22"/>
      <c r="E40" s="23">
        <v>3254131125</v>
      </c>
      <c r="F40" s="24">
        <v>3345289820</v>
      </c>
      <c r="G40" s="24">
        <v>-1125323</v>
      </c>
      <c r="H40" s="24">
        <v>187202274</v>
      </c>
      <c r="I40" s="24">
        <v>65402021</v>
      </c>
      <c r="J40" s="24">
        <v>251478972</v>
      </c>
      <c r="K40" s="24">
        <v>165278554</v>
      </c>
      <c r="L40" s="24">
        <v>157033178</v>
      </c>
      <c r="M40" s="24">
        <v>360414345</v>
      </c>
      <c r="N40" s="24">
        <v>682726077</v>
      </c>
      <c r="O40" s="24">
        <v>151136722</v>
      </c>
      <c r="P40" s="24">
        <v>259171282</v>
      </c>
      <c r="Q40" s="24">
        <v>242058717</v>
      </c>
      <c r="R40" s="24">
        <v>652366721</v>
      </c>
      <c r="S40" s="24">
        <v>160229237</v>
      </c>
      <c r="T40" s="24">
        <v>194084023</v>
      </c>
      <c r="U40" s="24">
        <v>306964349</v>
      </c>
      <c r="V40" s="24">
        <v>661277609</v>
      </c>
      <c r="W40" s="24">
        <v>2247849379</v>
      </c>
      <c r="X40" s="24">
        <v>3345289848</v>
      </c>
      <c r="Y40" s="24">
        <v>-1097440469</v>
      </c>
      <c r="Z40" s="6">
        <v>-32.81</v>
      </c>
      <c r="AA40" s="22">
        <v>3345289820</v>
      </c>
    </row>
    <row r="41" spans="1:27" ht="12.75">
      <c r="A41" s="5" t="s">
        <v>44</v>
      </c>
      <c r="B41" s="3"/>
      <c r="C41" s="22">
        <v>102023694</v>
      </c>
      <c r="D41" s="22"/>
      <c r="E41" s="23">
        <v>200734647</v>
      </c>
      <c r="F41" s="24">
        <v>201529141</v>
      </c>
      <c r="G41" s="24">
        <v>-766470</v>
      </c>
      <c r="H41" s="24">
        <v>12834728</v>
      </c>
      <c r="I41" s="24">
        <v>-9210406</v>
      </c>
      <c r="J41" s="24">
        <v>2857852</v>
      </c>
      <c r="K41" s="24">
        <v>12427226</v>
      </c>
      <c r="L41" s="24">
        <v>11661423</v>
      </c>
      <c r="M41" s="24">
        <v>12191573</v>
      </c>
      <c r="N41" s="24">
        <v>36280222</v>
      </c>
      <c r="O41" s="24">
        <v>12099804</v>
      </c>
      <c r="P41" s="24">
        <v>14020710</v>
      </c>
      <c r="Q41" s="24">
        <v>11433135</v>
      </c>
      <c r="R41" s="24">
        <v>37553649</v>
      </c>
      <c r="S41" s="24">
        <v>11146182</v>
      </c>
      <c r="T41" s="24">
        <v>8716132</v>
      </c>
      <c r="U41" s="24">
        <v>16994134</v>
      </c>
      <c r="V41" s="24">
        <v>36856448</v>
      </c>
      <c r="W41" s="24">
        <v>113548171</v>
      </c>
      <c r="X41" s="24">
        <v>201529164</v>
      </c>
      <c r="Y41" s="24">
        <v>-87980993</v>
      </c>
      <c r="Z41" s="6">
        <v>-43.66</v>
      </c>
      <c r="AA41" s="22">
        <v>201529141</v>
      </c>
    </row>
    <row r="42" spans="1:27" ht="12.75">
      <c r="A42" s="2" t="s">
        <v>45</v>
      </c>
      <c r="B42" s="8"/>
      <c r="C42" s="19">
        <f aca="true" t="shared" si="8" ref="C42:Y42">SUM(C43:C46)</f>
        <v>27265327377</v>
      </c>
      <c r="D42" s="19">
        <f>SUM(D43:D46)</f>
        <v>0</v>
      </c>
      <c r="E42" s="20">
        <f t="shared" si="8"/>
        <v>34002662790</v>
      </c>
      <c r="F42" s="21">
        <f t="shared" si="8"/>
        <v>33732814414</v>
      </c>
      <c r="G42" s="21">
        <f t="shared" si="8"/>
        <v>169490178</v>
      </c>
      <c r="H42" s="21">
        <f t="shared" si="8"/>
        <v>2601591785</v>
      </c>
      <c r="I42" s="21">
        <f t="shared" si="8"/>
        <v>3016420548</v>
      </c>
      <c r="J42" s="21">
        <f t="shared" si="8"/>
        <v>5787502511</v>
      </c>
      <c r="K42" s="21">
        <f t="shared" si="8"/>
        <v>2274788147</v>
      </c>
      <c r="L42" s="21">
        <f t="shared" si="8"/>
        <v>2050295369</v>
      </c>
      <c r="M42" s="21">
        <f t="shared" si="8"/>
        <v>2932998899</v>
      </c>
      <c r="N42" s="21">
        <f t="shared" si="8"/>
        <v>7258082415</v>
      </c>
      <c r="O42" s="21">
        <f t="shared" si="8"/>
        <v>1976141321</v>
      </c>
      <c r="P42" s="21">
        <f t="shared" si="8"/>
        <v>2155348074</v>
      </c>
      <c r="Q42" s="21">
        <f t="shared" si="8"/>
        <v>2162424268</v>
      </c>
      <c r="R42" s="21">
        <f t="shared" si="8"/>
        <v>6293913663</v>
      </c>
      <c r="S42" s="21">
        <f t="shared" si="8"/>
        <v>1960100600</v>
      </c>
      <c r="T42" s="21">
        <f t="shared" si="8"/>
        <v>1765799797</v>
      </c>
      <c r="U42" s="21">
        <f t="shared" si="8"/>
        <v>3334548500</v>
      </c>
      <c r="V42" s="21">
        <f t="shared" si="8"/>
        <v>7060448897</v>
      </c>
      <c r="W42" s="21">
        <f t="shared" si="8"/>
        <v>26399947486</v>
      </c>
      <c r="X42" s="21">
        <f t="shared" si="8"/>
        <v>33732814599</v>
      </c>
      <c r="Y42" s="21">
        <f t="shared" si="8"/>
        <v>-7332867113</v>
      </c>
      <c r="Z42" s="4">
        <f>+IF(X42&lt;&gt;0,+(Y42/X42)*100,0)</f>
        <v>-21.73808263606139</v>
      </c>
      <c r="AA42" s="19">
        <f>SUM(AA43:AA46)</f>
        <v>33732814414</v>
      </c>
    </row>
    <row r="43" spans="1:27" ht="12.75">
      <c r="A43" s="5" t="s">
        <v>46</v>
      </c>
      <c r="B43" s="3"/>
      <c r="C43" s="22">
        <v>15213157085</v>
      </c>
      <c r="D43" s="22"/>
      <c r="E43" s="23">
        <v>20056346020</v>
      </c>
      <c r="F43" s="24">
        <v>19836764476</v>
      </c>
      <c r="G43" s="24">
        <v>671841651</v>
      </c>
      <c r="H43" s="24">
        <v>1563429302</v>
      </c>
      <c r="I43" s="24">
        <v>2241953079</v>
      </c>
      <c r="J43" s="24">
        <v>4477224032</v>
      </c>
      <c r="K43" s="24">
        <v>1272308285</v>
      </c>
      <c r="L43" s="24">
        <v>1404359086</v>
      </c>
      <c r="M43" s="24">
        <v>1697568389</v>
      </c>
      <c r="N43" s="24">
        <v>4374235760</v>
      </c>
      <c r="O43" s="24">
        <v>1148278525</v>
      </c>
      <c r="P43" s="24">
        <v>1247615300</v>
      </c>
      <c r="Q43" s="24">
        <v>1261954923</v>
      </c>
      <c r="R43" s="24">
        <v>3657848748</v>
      </c>
      <c r="S43" s="24">
        <v>1171126973</v>
      </c>
      <c r="T43" s="24">
        <v>1018306969</v>
      </c>
      <c r="U43" s="24">
        <v>1880656861</v>
      </c>
      <c r="V43" s="24">
        <v>4070090803</v>
      </c>
      <c r="W43" s="24">
        <v>16579399343</v>
      </c>
      <c r="X43" s="24">
        <v>19836764539</v>
      </c>
      <c r="Y43" s="24">
        <v>-3257365196</v>
      </c>
      <c r="Z43" s="6">
        <v>-16.42</v>
      </c>
      <c r="AA43" s="22">
        <v>19836764476</v>
      </c>
    </row>
    <row r="44" spans="1:27" ht="12.75">
      <c r="A44" s="5" t="s">
        <v>47</v>
      </c>
      <c r="B44" s="3"/>
      <c r="C44" s="22">
        <v>7123291413</v>
      </c>
      <c r="D44" s="22"/>
      <c r="E44" s="23">
        <v>8429364871</v>
      </c>
      <c r="F44" s="24">
        <v>8246475070</v>
      </c>
      <c r="G44" s="24">
        <v>268562262</v>
      </c>
      <c r="H44" s="24">
        <v>368915008</v>
      </c>
      <c r="I44" s="24">
        <v>597364201</v>
      </c>
      <c r="J44" s="24">
        <v>1234841471</v>
      </c>
      <c r="K44" s="24">
        <v>633475055</v>
      </c>
      <c r="L44" s="24">
        <v>325790429</v>
      </c>
      <c r="M44" s="24">
        <v>765479564</v>
      </c>
      <c r="N44" s="24">
        <v>1724745048</v>
      </c>
      <c r="O44" s="24">
        <v>528764829</v>
      </c>
      <c r="P44" s="24">
        <v>554688778</v>
      </c>
      <c r="Q44" s="24">
        <v>591244836</v>
      </c>
      <c r="R44" s="24">
        <v>1674698443</v>
      </c>
      <c r="S44" s="24">
        <v>402304588</v>
      </c>
      <c r="T44" s="24">
        <v>370582191</v>
      </c>
      <c r="U44" s="24">
        <v>787062026</v>
      </c>
      <c r="V44" s="24">
        <v>1559948805</v>
      </c>
      <c r="W44" s="24">
        <v>6194233767</v>
      </c>
      <c r="X44" s="24">
        <v>8246475105</v>
      </c>
      <c r="Y44" s="24">
        <v>-2052241338</v>
      </c>
      <c r="Z44" s="6">
        <v>-24.89</v>
      </c>
      <c r="AA44" s="22">
        <v>8246475070</v>
      </c>
    </row>
    <row r="45" spans="1:27" ht="12.75">
      <c r="A45" s="5" t="s">
        <v>48</v>
      </c>
      <c r="B45" s="3"/>
      <c r="C45" s="25">
        <v>2590166235</v>
      </c>
      <c r="D45" s="25"/>
      <c r="E45" s="26">
        <v>3153910392</v>
      </c>
      <c r="F45" s="27">
        <v>3194602121</v>
      </c>
      <c r="G45" s="27">
        <v>-838469691</v>
      </c>
      <c r="H45" s="27">
        <v>511090820</v>
      </c>
      <c r="I45" s="27">
        <v>105428598</v>
      </c>
      <c r="J45" s="27">
        <v>-221950273</v>
      </c>
      <c r="K45" s="27">
        <v>196900192</v>
      </c>
      <c r="L45" s="27">
        <v>164490531</v>
      </c>
      <c r="M45" s="27">
        <v>263816051</v>
      </c>
      <c r="N45" s="27">
        <v>625206774</v>
      </c>
      <c r="O45" s="27">
        <v>141377253</v>
      </c>
      <c r="P45" s="27">
        <v>166980844</v>
      </c>
      <c r="Q45" s="27">
        <v>154560114</v>
      </c>
      <c r="R45" s="27">
        <v>462918211</v>
      </c>
      <c r="S45" s="27">
        <v>196104440</v>
      </c>
      <c r="T45" s="27">
        <v>208421529</v>
      </c>
      <c r="U45" s="27">
        <v>319359033</v>
      </c>
      <c r="V45" s="27">
        <v>723885002</v>
      </c>
      <c r="W45" s="27">
        <v>1590059714</v>
      </c>
      <c r="X45" s="27">
        <v>3194602209</v>
      </c>
      <c r="Y45" s="27">
        <v>-1604542495</v>
      </c>
      <c r="Z45" s="7">
        <v>-50.23</v>
      </c>
      <c r="AA45" s="25">
        <v>3194602121</v>
      </c>
    </row>
    <row r="46" spans="1:27" ht="12.75">
      <c r="A46" s="5" t="s">
        <v>49</v>
      </c>
      <c r="B46" s="3"/>
      <c r="C46" s="22">
        <v>2338712644</v>
      </c>
      <c r="D46" s="22"/>
      <c r="E46" s="23">
        <v>2363041507</v>
      </c>
      <c r="F46" s="24">
        <v>2454972747</v>
      </c>
      <c r="G46" s="24">
        <v>67555956</v>
      </c>
      <c r="H46" s="24">
        <v>158156655</v>
      </c>
      <c r="I46" s="24">
        <v>71674670</v>
      </c>
      <c r="J46" s="24">
        <v>297387281</v>
      </c>
      <c r="K46" s="24">
        <v>172104615</v>
      </c>
      <c r="L46" s="24">
        <v>155655323</v>
      </c>
      <c r="M46" s="24">
        <v>206134895</v>
      </c>
      <c r="N46" s="24">
        <v>533894833</v>
      </c>
      <c r="O46" s="24">
        <v>157720714</v>
      </c>
      <c r="P46" s="24">
        <v>186063152</v>
      </c>
      <c r="Q46" s="24">
        <v>154664395</v>
      </c>
      <c r="R46" s="24">
        <v>498448261</v>
      </c>
      <c r="S46" s="24">
        <v>190564599</v>
      </c>
      <c r="T46" s="24">
        <v>168489108</v>
      </c>
      <c r="U46" s="24">
        <v>347470580</v>
      </c>
      <c r="V46" s="24">
        <v>706524287</v>
      </c>
      <c r="W46" s="24">
        <v>2036254662</v>
      </c>
      <c r="X46" s="24">
        <v>2454972746</v>
      </c>
      <c r="Y46" s="24">
        <v>-418718084</v>
      </c>
      <c r="Z46" s="6">
        <v>-17.06</v>
      </c>
      <c r="AA46" s="22">
        <v>2454972747</v>
      </c>
    </row>
    <row r="47" spans="1:27" ht="12.75">
      <c r="A47" s="2" t="s">
        <v>50</v>
      </c>
      <c r="B47" s="8" t="s">
        <v>51</v>
      </c>
      <c r="C47" s="19">
        <v>131676956</v>
      </c>
      <c r="D47" s="19"/>
      <c r="E47" s="20">
        <v>247196437</v>
      </c>
      <c r="F47" s="21">
        <v>247250661</v>
      </c>
      <c r="G47" s="21">
        <v>9609261</v>
      </c>
      <c r="H47" s="21">
        <v>14854760</v>
      </c>
      <c r="I47" s="21">
        <v>6388893</v>
      </c>
      <c r="J47" s="21">
        <v>30852914</v>
      </c>
      <c r="K47" s="21">
        <v>13408899</v>
      </c>
      <c r="L47" s="21">
        <v>12975691</v>
      </c>
      <c r="M47" s="21">
        <v>16307321</v>
      </c>
      <c r="N47" s="21">
        <v>42691911</v>
      </c>
      <c r="O47" s="21">
        <v>11490261</v>
      </c>
      <c r="P47" s="21">
        <v>11262532</v>
      </c>
      <c r="Q47" s="21">
        <v>11511359</v>
      </c>
      <c r="R47" s="21">
        <v>34264152</v>
      </c>
      <c r="S47" s="21">
        <v>15665427</v>
      </c>
      <c r="T47" s="21">
        <v>16812884</v>
      </c>
      <c r="U47" s="21">
        <v>16650976</v>
      </c>
      <c r="V47" s="21">
        <v>49129287</v>
      </c>
      <c r="W47" s="21">
        <v>156938264</v>
      </c>
      <c r="X47" s="21">
        <v>247250736</v>
      </c>
      <c r="Y47" s="21">
        <v>-90312472</v>
      </c>
      <c r="Z47" s="4">
        <v>-36.53</v>
      </c>
      <c r="AA47" s="19">
        <v>247250661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48299973404</v>
      </c>
      <c r="D48" s="40">
        <f>+D28+D32+D38+D42+D47</f>
        <v>0</v>
      </c>
      <c r="E48" s="41">
        <f t="shared" si="9"/>
        <v>58934602814</v>
      </c>
      <c r="F48" s="42">
        <f t="shared" si="9"/>
        <v>59541586674</v>
      </c>
      <c r="G48" s="42">
        <f t="shared" si="9"/>
        <v>1305890411</v>
      </c>
      <c r="H48" s="42">
        <f t="shared" si="9"/>
        <v>4030199514</v>
      </c>
      <c r="I48" s="42">
        <f t="shared" si="9"/>
        <v>3547417344</v>
      </c>
      <c r="J48" s="42">
        <f t="shared" si="9"/>
        <v>8883507269</v>
      </c>
      <c r="K48" s="42">
        <f t="shared" si="9"/>
        <v>3705558345</v>
      </c>
      <c r="L48" s="42">
        <f t="shared" si="9"/>
        <v>3398561555</v>
      </c>
      <c r="M48" s="42">
        <f t="shared" si="9"/>
        <v>4684265482</v>
      </c>
      <c r="N48" s="42">
        <f t="shared" si="9"/>
        <v>11788385382</v>
      </c>
      <c r="O48" s="42">
        <f t="shared" si="9"/>
        <v>3419690448</v>
      </c>
      <c r="P48" s="42">
        <f t="shared" si="9"/>
        <v>3622157587</v>
      </c>
      <c r="Q48" s="42">
        <f t="shared" si="9"/>
        <v>3704066162</v>
      </c>
      <c r="R48" s="42">
        <f t="shared" si="9"/>
        <v>10745914197</v>
      </c>
      <c r="S48" s="42">
        <f t="shared" si="9"/>
        <v>3535457756</v>
      </c>
      <c r="T48" s="42">
        <f t="shared" si="9"/>
        <v>3293032559</v>
      </c>
      <c r="U48" s="42">
        <f t="shared" si="9"/>
        <v>5311156021</v>
      </c>
      <c r="V48" s="42">
        <f t="shared" si="9"/>
        <v>12139646336</v>
      </c>
      <c r="W48" s="42">
        <f t="shared" si="9"/>
        <v>43557453184</v>
      </c>
      <c r="X48" s="42">
        <f t="shared" si="9"/>
        <v>59541587900</v>
      </c>
      <c r="Y48" s="42">
        <f t="shared" si="9"/>
        <v>-15984134716</v>
      </c>
      <c r="Z48" s="43">
        <f>+IF(X48&lt;&gt;0,+(Y48/X48)*100,0)</f>
        <v>-26.845328248291477</v>
      </c>
      <c r="AA48" s="40">
        <f>+AA28+AA32+AA38+AA42+AA47</f>
        <v>59541586674</v>
      </c>
    </row>
    <row r="49" spans="1:27" ht="12.75">
      <c r="A49" s="14" t="s">
        <v>76</v>
      </c>
      <c r="B49" s="15"/>
      <c r="C49" s="44">
        <f aca="true" t="shared" si="10" ref="C49:Y49">+C25-C48</f>
        <v>-4629099303</v>
      </c>
      <c r="D49" s="44">
        <f>+D25-D48</f>
        <v>0</v>
      </c>
      <c r="E49" s="45">
        <f t="shared" si="10"/>
        <v>2015556926</v>
      </c>
      <c r="F49" s="46">
        <f t="shared" si="10"/>
        <v>2469645206</v>
      </c>
      <c r="G49" s="46">
        <f t="shared" si="10"/>
        <v>3743322024</v>
      </c>
      <c r="H49" s="46">
        <f t="shared" si="10"/>
        <v>826935513</v>
      </c>
      <c r="I49" s="46">
        <f t="shared" si="10"/>
        <v>750227426</v>
      </c>
      <c r="J49" s="46">
        <f t="shared" si="10"/>
        <v>5320484963</v>
      </c>
      <c r="K49" s="46">
        <f t="shared" si="10"/>
        <v>-183092942</v>
      </c>
      <c r="L49" s="46">
        <f t="shared" si="10"/>
        <v>362410193</v>
      </c>
      <c r="M49" s="46">
        <f t="shared" si="10"/>
        <v>818767795</v>
      </c>
      <c r="N49" s="46">
        <f t="shared" si="10"/>
        <v>998085046</v>
      </c>
      <c r="O49" s="46">
        <f t="shared" si="10"/>
        <v>310125359</v>
      </c>
      <c r="P49" s="46">
        <f t="shared" si="10"/>
        <v>168557391</v>
      </c>
      <c r="Q49" s="46">
        <f t="shared" si="10"/>
        <v>1077429795</v>
      </c>
      <c r="R49" s="46">
        <f t="shared" si="10"/>
        <v>1556112545</v>
      </c>
      <c r="S49" s="46">
        <f t="shared" si="10"/>
        <v>231865831</v>
      </c>
      <c r="T49" s="46">
        <f t="shared" si="10"/>
        <v>445585951</v>
      </c>
      <c r="U49" s="46">
        <f t="shared" si="10"/>
        <v>-1560925142</v>
      </c>
      <c r="V49" s="46">
        <f t="shared" si="10"/>
        <v>-883473360</v>
      </c>
      <c r="W49" s="46">
        <f t="shared" si="10"/>
        <v>6991209194</v>
      </c>
      <c r="X49" s="46">
        <f>IF(F25=F48,0,X25-X48)</f>
        <v>2469644042</v>
      </c>
      <c r="Y49" s="46">
        <f t="shared" si="10"/>
        <v>4521565152</v>
      </c>
      <c r="Z49" s="47">
        <f>+IF(X49&lt;&gt;0,+(Y49/X49)*100,0)</f>
        <v>183.08570284235316</v>
      </c>
      <c r="AA49" s="44">
        <f>+AA25-AA48</f>
        <v>2469645206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1062253213</v>
      </c>
      <c r="D5" s="19">
        <f>SUM(D6:D8)</f>
        <v>0</v>
      </c>
      <c r="E5" s="20">
        <f t="shared" si="0"/>
        <v>1288325238</v>
      </c>
      <c r="F5" s="21">
        <f t="shared" si="0"/>
        <v>1259708781</v>
      </c>
      <c r="G5" s="21">
        <f t="shared" si="0"/>
        <v>221997569</v>
      </c>
      <c r="H5" s="21">
        <f t="shared" si="0"/>
        <v>69621802</v>
      </c>
      <c r="I5" s="21">
        <f t="shared" si="0"/>
        <v>72313299</v>
      </c>
      <c r="J5" s="21">
        <f t="shared" si="0"/>
        <v>363932670</v>
      </c>
      <c r="K5" s="21">
        <f t="shared" si="0"/>
        <v>71785479</v>
      </c>
      <c r="L5" s="21">
        <f t="shared" si="0"/>
        <v>76447928</v>
      </c>
      <c r="M5" s="21">
        <f t="shared" si="0"/>
        <v>194249807</v>
      </c>
      <c r="N5" s="21">
        <f t="shared" si="0"/>
        <v>342483214</v>
      </c>
      <c r="O5" s="21">
        <f t="shared" si="0"/>
        <v>74959626</v>
      </c>
      <c r="P5" s="21">
        <f t="shared" si="0"/>
        <v>77620678</v>
      </c>
      <c r="Q5" s="21">
        <f t="shared" si="0"/>
        <v>166864347</v>
      </c>
      <c r="R5" s="21">
        <f t="shared" si="0"/>
        <v>319444651</v>
      </c>
      <c r="S5" s="21">
        <f t="shared" si="0"/>
        <v>73649044</v>
      </c>
      <c r="T5" s="21">
        <f t="shared" si="0"/>
        <v>76190253</v>
      </c>
      <c r="U5" s="21">
        <f t="shared" si="0"/>
        <v>0</v>
      </c>
      <c r="V5" s="21">
        <f t="shared" si="0"/>
        <v>149839297</v>
      </c>
      <c r="W5" s="21">
        <f t="shared" si="0"/>
        <v>1175699832</v>
      </c>
      <c r="X5" s="21">
        <f t="shared" si="0"/>
        <v>1259708781</v>
      </c>
      <c r="Y5" s="21">
        <f t="shared" si="0"/>
        <v>-84008949</v>
      </c>
      <c r="Z5" s="4">
        <f>+IF(X5&lt;&gt;0,+(Y5/X5)*100,0)</f>
        <v>-6.668918266435423</v>
      </c>
      <c r="AA5" s="19">
        <f>SUM(AA6:AA8)</f>
        <v>1259708781</v>
      </c>
    </row>
    <row r="6" spans="1:27" ht="12.75">
      <c r="A6" s="5" t="s">
        <v>32</v>
      </c>
      <c r="B6" s="3"/>
      <c r="C6" s="22">
        <v>112716</v>
      </c>
      <c r="D6" s="22"/>
      <c r="E6" s="23">
        <v>151191</v>
      </c>
      <c r="F6" s="24">
        <v>5478</v>
      </c>
      <c r="G6" s="24">
        <v>4805</v>
      </c>
      <c r="H6" s="24">
        <v>457</v>
      </c>
      <c r="I6" s="24">
        <v>457</v>
      </c>
      <c r="J6" s="24">
        <v>5719</v>
      </c>
      <c r="K6" s="24">
        <v>457</v>
      </c>
      <c r="L6" s="24">
        <v>457</v>
      </c>
      <c r="M6" s="24">
        <v>457</v>
      </c>
      <c r="N6" s="24">
        <v>1371</v>
      </c>
      <c r="O6" s="24">
        <v>457</v>
      </c>
      <c r="P6" s="24">
        <v>1109</v>
      </c>
      <c r="Q6" s="24">
        <v>457</v>
      </c>
      <c r="R6" s="24">
        <v>2023</v>
      </c>
      <c r="S6" s="24">
        <v>457</v>
      </c>
      <c r="T6" s="24">
        <v>457</v>
      </c>
      <c r="U6" s="24"/>
      <c r="V6" s="24">
        <v>914</v>
      </c>
      <c r="W6" s="24">
        <v>10027</v>
      </c>
      <c r="X6" s="24">
        <v>5478</v>
      </c>
      <c r="Y6" s="24">
        <v>4549</v>
      </c>
      <c r="Z6" s="6">
        <v>83.04</v>
      </c>
      <c r="AA6" s="22">
        <v>5478</v>
      </c>
    </row>
    <row r="7" spans="1:27" ht="12.75">
      <c r="A7" s="5" t="s">
        <v>33</v>
      </c>
      <c r="B7" s="3"/>
      <c r="C7" s="25">
        <v>1062140497</v>
      </c>
      <c r="D7" s="25"/>
      <c r="E7" s="26">
        <v>1288174047</v>
      </c>
      <c r="F7" s="27">
        <v>1259703303</v>
      </c>
      <c r="G7" s="27">
        <v>221992764</v>
      </c>
      <c r="H7" s="27">
        <v>69621345</v>
      </c>
      <c r="I7" s="27">
        <v>72312842</v>
      </c>
      <c r="J7" s="27">
        <v>363926951</v>
      </c>
      <c r="K7" s="27">
        <v>71785022</v>
      </c>
      <c r="L7" s="27">
        <v>76447471</v>
      </c>
      <c r="M7" s="27">
        <v>194249350</v>
      </c>
      <c r="N7" s="27">
        <v>342481843</v>
      </c>
      <c r="O7" s="27">
        <v>74959169</v>
      </c>
      <c r="P7" s="27">
        <v>77619569</v>
      </c>
      <c r="Q7" s="27">
        <v>166863890</v>
      </c>
      <c r="R7" s="27">
        <v>319442628</v>
      </c>
      <c r="S7" s="27">
        <v>73648587</v>
      </c>
      <c r="T7" s="27">
        <v>76189796</v>
      </c>
      <c r="U7" s="27"/>
      <c r="V7" s="27">
        <v>149838383</v>
      </c>
      <c r="W7" s="27">
        <v>1175689805</v>
      </c>
      <c r="X7" s="27">
        <v>1259703303</v>
      </c>
      <c r="Y7" s="27">
        <v>-84013498</v>
      </c>
      <c r="Z7" s="7">
        <v>-6.67</v>
      </c>
      <c r="AA7" s="25">
        <v>1259703303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283768250</v>
      </c>
      <c r="D9" s="19">
        <f>SUM(D10:D14)</f>
        <v>0</v>
      </c>
      <c r="E9" s="20">
        <f t="shared" si="1"/>
        <v>38281258</v>
      </c>
      <c r="F9" s="21">
        <f t="shared" si="1"/>
        <v>43336054</v>
      </c>
      <c r="G9" s="21">
        <f t="shared" si="1"/>
        <v>3102666</v>
      </c>
      <c r="H9" s="21">
        <f t="shared" si="1"/>
        <v>2761712</v>
      </c>
      <c r="I9" s="21">
        <f t="shared" si="1"/>
        <v>3260511</v>
      </c>
      <c r="J9" s="21">
        <f t="shared" si="1"/>
        <v>9124889</v>
      </c>
      <c r="K9" s="21">
        <f t="shared" si="1"/>
        <v>4090121</v>
      </c>
      <c r="L9" s="21">
        <f t="shared" si="1"/>
        <v>5182034</v>
      </c>
      <c r="M9" s="21">
        <f t="shared" si="1"/>
        <v>4551980</v>
      </c>
      <c r="N9" s="21">
        <f t="shared" si="1"/>
        <v>13824135</v>
      </c>
      <c r="O9" s="21">
        <f t="shared" si="1"/>
        <v>2874047</v>
      </c>
      <c r="P9" s="21">
        <f t="shared" si="1"/>
        <v>2772572</v>
      </c>
      <c r="Q9" s="21">
        <f t="shared" si="1"/>
        <v>2102628</v>
      </c>
      <c r="R9" s="21">
        <f t="shared" si="1"/>
        <v>7749247</v>
      </c>
      <c r="S9" s="21">
        <f t="shared" si="1"/>
        <v>871161</v>
      </c>
      <c r="T9" s="21">
        <f t="shared" si="1"/>
        <v>2003904</v>
      </c>
      <c r="U9" s="21">
        <f t="shared" si="1"/>
        <v>0</v>
      </c>
      <c r="V9" s="21">
        <f t="shared" si="1"/>
        <v>2875065</v>
      </c>
      <c r="W9" s="21">
        <f t="shared" si="1"/>
        <v>33573336</v>
      </c>
      <c r="X9" s="21">
        <f t="shared" si="1"/>
        <v>43336054</v>
      </c>
      <c r="Y9" s="21">
        <f t="shared" si="1"/>
        <v>-9762718</v>
      </c>
      <c r="Z9" s="4">
        <f>+IF(X9&lt;&gt;0,+(Y9/X9)*100,0)</f>
        <v>-22.527934823045957</v>
      </c>
      <c r="AA9" s="19">
        <f>SUM(AA10:AA14)</f>
        <v>43336054</v>
      </c>
    </row>
    <row r="10" spans="1:27" ht="12.75">
      <c r="A10" s="5" t="s">
        <v>36</v>
      </c>
      <c r="B10" s="3"/>
      <c r="C10" s="22">
        <v>2336191</v>
      </c>
      <c r="D10" s="22"/>
      <c r="E10" s="23">
        <v>328313</v>
      </c>
      <c r="F10" s="24">
        <v>458813</v>
      </c>
      <c r="G10" s="24">
        <v>25308</v>
      </c>
      <c r="H10" s="24">
        <v>43633</v>
      </c>
      <c r="I10" s="24">
        <v>31983</v>
      </c>
      <c r="J10" s="24">
        <v>100924</v>
      </c>
      <c r="K10" s="24">
        <v>34189</v>
      </c>
      <c r="L10" s="24">
        <v>33900</v>
      </c>
      <c r="M10" s="24">
        <v>18877</v>
      </c>
      <c r="N10" s="24">
        <v>86966</v>
      </c>
      <c r="O10" s="24">
        <v>157279</v>
      </c>
      <c r="P10" s="24">
        <v>227651</v>
      </c>
      <c r="Q10" s="24">
        <v>38858</v>
      </c>
      <c r="R10" s="24">
        <v>423788</v>
      </c>
      <c r="S10" s="24">
        <v>1000</v>
      </c>
      <c r="T10" s="24">
        <v>607370</v>
      </c>
      <c r="U10" s="24"/>
      <c r="V10" s="24">
        <v>608370</v>
      </c>
      <c r="W10" s="24">
        <v>1220048</v>
      </c>
      <c r="X10" s="24">
        <v>458813</v>
      </c>
      <c r="Y10" s="24">
        <v>761235</v>
      </c>
      <c r="Z10" s="6">
        <v>165.91</v>
      </c>
      <c r="AA10" s="22">
        <v>458813</v>
      </c>
    </row>
    <row r="11" spans="1:27" ht="12.75">
      <c r="A11" s="5" t="s">
        <v>37</v>
      </c>
      <c r="B11" s="3"/>
      <c r="C11" s="22">
        <v>1123655</v>
      </c>
      <c r="D11" s="22"/>
      <c r="E11" s="23">
        <v>2509660</v>
      </c>
      <c r="F11" s="24">
        <v>1436847</v>
      </c>
      <c r="G11" s="24">
        <v>75509</v>
      </c>
      <c r="H11" s="24">
        <v>88387</v>
      </c>
      <c r="I11" s="24">
        <v>91962</v>
      </c>
      <c r="J11" s="24">
        <v>255858</v>
      </c>
      <c r="K11" s="24">
        <v>183331</v>
      </c>
      <c r="L11" s="24">
        <v>131982</v>
      </c>
      <c r="M11" s="24">
        <v>109124</v>
      </c>
      <c r="N11" s="24">
        <v>424437</v>
      </c>
      <c r="O11" s="24">
        <v>112661</v>
      </c>
      <c r="P11" s="24">
        <v>17569</v>
      </c>
      <c r="Q11" s="24">
        <v>58791</v>
      </c>
      <c r="R11" s="24">
        <v>189021</v>
      </c>
      <c r="S11" s="24"/>
      <c r="T11" s="24">
        <v>410</v>
      </c>
      <c r="U11" s="24"/>
      <c r="V11" s="24">
        <v>410</v>
      </c>
      <c r="W11" s="24">
        <v>869726</v>
      </c>
      <c r="X11" s="24">
        <v>1436847</v>
      </c>
      <c r="Y11" s="24">
        <v>-567121</v>
      </c>
      <c r="Z11" s="6">
        <v>-39.47</v>
      </c>
      <c r="AA11" s="22">
        <v>1436847</v>
      </c>
    </row>
    <row r="12" spans="1:27" ht="12.75">
      <c r="A12" s="5" t="s">
        <v>38</v>
      </c>
      <c r="B12" s="3"/>
      <c r="C12" s="22">
        <v>272931203</v>
      </c>
      <c r="D12" s="22"/>
      <c r="E12" s="23">
        <v>27298230</v>
      </c>
      <c r="F12" s="24">
        <v>32605710</v>
      </c>
      <c r="G12" s="24">
        <v>2119127</v>
      </c>
      <c r="H12" s="24">
        <v>1946059</v>
      </c>
      <c r="I12" s="24">
        <v>2352069</v>
      </c>
      <c r="J12" s="24">
        <v>6417255</v>
      </c>
      <c r="K12" s="24">
        <v>3349788</v>
      </c>
      <c r="L12" s="24">
        <v>4156339</v>
      </c>
      <c r="M12" s="24">
        <v>3691539</v>
      </c>
      <c r="N12" s="24">
        <v>11197666</v>
      </c>
      <c r="O12" s="24">
        <v>1831085</v>
      </c>
      <c r="P12" s="24">
        <v>1847019</v>
      </c>
      <c r="Q12" s="24">
        <v>1235839</v>
      </c>
      <c r="R12" s="24">
        <v>4913943</v>
      </c>
      <c r="S12" s="24">
        <v>103820</v>
      </c>
      <c r="T12" s="24">
        <v>370504</v>
      </c>
      <c r="U12" s="24"/>
      <c r="V12" s="24">
        <v>474324</v>
      </c>
      <c r="W12" s="24">
        <v>23003188</v>
      </c>
      <c r="X12" s="24">
        <v>32605710</v>
      </c>
      <c r="Y12" s="24">
        <v>-9602522</v>
      </c>
      <c r="Z12" s="6">
        <v>-29.45</v>
      </c>
      <c r="AA12" s="22">
        <v>32605710</v>
      </c>
    </row>
    <row r="13" spans="1:27" ht="12.75">
      <c r="A13" s="5" t="s">
        <v>39</v>
      </c>
      <c r="B13" s="3"/>
      <c r="C13" s="22">
        <v>7377201</v>
      </c>
      <c r="D13" s="22"/>
      <c r="E13" s="23">
        <v>8145055</v>
      </c>
      <c r="F13" s="24">
        <v>8834684</v>
      </c>
      <c r="G13" s="24">
        <v>882722</v>
      </c>
      <c r="H13" s="24">
        <v>683633</v>
      </c>
      <c r="I13" s="24">
        <v>784497</v>
      </c>
      <c r="J13" s="24">
        <v>2350852</v>
      </c>
      <c r="K13" s="24">
        <v>522813</v>
      </c>
      <c r="L13" s="24">
        <v>859813</v>
      </c>
      <c r="M13" s="24">
        <v>732440</v>
      </c>
      <c r="N13" s="24">
        <v>2115066</v>
      </c>
      <c r="O13" s="24">
        <v>773022</v>
      </c>
      <c r="P13" s="24">
        <v>680333</v>
      </c>
      <c r="Q13" s="24">
        <v>769140</v>
      </c>
      <c r="R13" s="24">
        <v>2222495</v>
      </c>
      <c r="S13" s="24">
        <v>766341</v>
      </c>
      <c r="T13" s="24">
        <v>1025620</v>
      </c>
      <c r="U13" s="24"/>
      <c r="V13" s="24">
        <v>1791961</v>
      </c>
      <c r="W13" s="24">
        <v>8480374</v>
      </c>
      <c r="X13" s="24">
        <v>8834684</v>
      </c>
      <c r="Y13" s="24">
        <v>-354310</v>
      </c>
      <c r="Z13" s="6">
        <v>-4.01</v>
      </c>
      <c r="AA13" s="22">
        <v>8834684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234228010</v>
      </c>
      <c r="D15" s="19">
        <f>SUM(D16:D18)</f>
        <v>0</v>
      </c>
      <c r="E15" s="20">
        <f t="shared" si="2"/>
        <v>62159198</v>
      </c>
      <c r="F15" s="21">
        <f t="shared" si="2"/>
        <v>60537049</v>
      </c>
      <c r="G15" s="21">
        <f t="shared" si="2"/>
        <v>1008627</v>
      </c>
      <c r="H15" s="21">
        <f t="shared" si="2"/>
        <v>1061120</v>
      </c>
      <c r="I15" s="21">
        <f t="shared" si="2"/>
        <v>1314769</v>
      </c>
      <c r="J15" s="21">
        <f t="shared" si="2"/>
        <v>3384516</v>
      </c>
      <c r="K15" s="21">
        <f t="shared" si="2"/>
        <v>1508962</v>
      </c>
      <c r="L15" s="21">
        <f t="shared" si="2"/>
        <v>1842438</v>
      </c>
      <c r="M15" s="21">
        <f t="shared" si="2"/>
        <v>15523689</v>
      </c>
      <c r="N15" s="21">
        <f t="shared" si="2"/>
        <v>18875089</v>
      </c>
      <c r="O15" s="21">
        <f t="shared" si="2"/>
        <v>1208157</v>
      </c>
      <c r="P15" s="21">
        <f t="shared" si="2"/>
        <v>3956046</v>
      </c>
      <c r="Q15" s="21">
        <f t="shared" si="2"/>
        <v>1276878</v>
      </c>
      <c r="R15" s="21">
        <f t="shared" si="2"/>
        <v>6441081</v>
      </c>
      <c r="S15" s="21">
        <f t="shared" si="2"/>
        <v>365872</v>
      </c>
      <c r="T15" s="21">
        <f t="shared" si="2"/>
        <v>463686</v>
      </c>
      <c r="U15" s="21">
        <f t="shared" si="2"/>
        <v>0</v>
      </c>
      <c r="V15" s="21">
        <f t="shared" si="2"/>
        <v>829558</v>
      </c>
      <c r="W15" s="21">
        <f t="shared" si="2"/>
        <v>29530244</v>
      </c>
      <c r="X15" s="21">
        <f t="shared" si="2"/>
        <v>60537049</v>
      </c>
      <c r="Y15" s="21">
        <f t="shared" si="2"/>
        <v>-31006805</v>
      </c>
      <c r="Z15" s="4">
        <f>+IF(X15&lt;&gt;0,+(Y15/X15)*100,0)</f>
        <v>-51.2195515179473</v>
      </c>
      <c r="AA15" s="19">
        <f>SUM(AA16:AA18)</f>
        <v>60537049</v>
      </c>
    </row>
    <row r="16" spans="1:27" ht="12.75">
      <c r="A16" s="5" t="s">
        <v>42</v>
      </c>
      <c r="B16" s="3"/>
      <c r="C16" s="22">
        <v>207641837</v>
      </c>
      <c r="D16" s="22"/>
      <c r="E16" s="23">
        <v>20014335</v>
      </c>
      <c r="F16" s="24">
        <v>21503695</v>
      </c>
      <c r="G16" s="24">
        <v>789741</v>
      </c>
      <c r="H16" s="24">
        <v>860111</v>
      </c>
      <c r="I16" s="24">
        <v>1028221</v>
      </c>
      <c r="J16" s="24">
        <v>2678073</v>
      </c>
      <c r="K16" s="24">
        <v>1283559</v>
      </c>
      <c r="L16" s="24">
        <v>1122917</v>
      </c>
      <c r="M16" s="24">
        <v>948643</v>
      </c>
      <c r="N16" s="24">
        <v>3355119</v>
      </c>
      <c r="O16" s="24">
        <v>941198</v>
      </c>
      <c r="P16" s="24">
        <v>3877330</v>
      </c>
      <c r="Q16" s="24">
        <v>1115534</v>
      </c>
      <c r="R16" s="24">
        <v>5934062</v>
      </c>
      <c r="S16" s="24">
        <v>294343</v>
      </c>
      <c r="T16" s="24">
        <v>459886</v>
      </c>
      <c r="U16" s="24"/>
      <c r="V16" s="24">
        <v>754229</v>
      </c>
      <c r="W16" s="24">
        <v>12721483</v>
      </c>
      <c r="X16" s="24">
        <v>21503695</v>
      </c>
      <c r="Y16" s="24">
        <v>-8782212</v>
      </c>
      <c r="Z16" s="6">
        <v>-40.84</v>
      </c>
      <c r="AA16" s="22">
        <v>21503695</v>
      </c>
    </row>
    <row r="17" spans="1:27" ht="12.75">
      <c r="A17" s="5" t="s">
        <v>43</v>
      </c>
      <c r="B17" s="3"/>
      <c r="C17" s="22">
        <v>26295506</v>
      </c>
      <c r="D17" s="22"/>
      <c r="E17" s="23">
        <v>38491756</v>
      </c>
      <c r="F17" s="24">
        <v>35627081</v>
      </c>
      <c r="G17" s="24">
        <v>113696</v>
      </c>
      <c r="H17" s="24">
        <v>13043</v>
      </c>
      <c r="I17" s="24">
        <v>8696</v>
      </c>
      <c r="J17" s="24">
        <v>135435</v>
      </c>
      <c r="K17" s="24">
        <v>31087</v>
      </c>
      <c r="L17" s="24">
        <v>69565</v>
      </c>
      <c r="M17" s="24">
        <v>14293794</v>
      </c>
      <c r="N17" s="24">
        <v>14394446</v>
      </c>
      <c r="O17" s="24">
        <v>13043</v>
      </c>
      <c r="P17" s="24"/>
      <c r="Q17" s="24">
        <v>17391</v>
      </c>
      <c r="R17" s="24">
        <v>30434</v>
      </c>
      <c r="S17" s="24"/>
      <c r="T17" s="24"/>
      <c r="U17" s="24"/>
      <c r="V17" s="24"/>
      <c r="W17" s="24">
        <v>14560315</v>
      </c>
      <c r="X17" s="24">
        <v>35627081</v>
      </c>
      <c r="Y17" s="24">
        <v>-21066766</v>
      </c>
      <c r="Z17" s="6">
        <v>-59.13</v>
      </c>
      <c r="AA17" s="22">
        <v>35627081</v>
      </c>
    </row>
    <row r="18" spans="1:27" ht="12.75">
      <c r="A18" s="5" t="s">
        <v>44</v>
      </c>
      <c r="B18" s="3"/>
      <c r="C18" s="22">
        <v>290667</v>
      </c>
      <c r="D18" s="22"/>
      <c r="E18" s="23">
        <v>3653107</v>
      </c>
      <c r="F18" s="24">
        <v>3406273</v>
      </c>
      <c r="G18" s="24">
        <v>105190</v>
      </c>
      <c r="H18" s="24">
        <v>187966</v>
      </c>
      <c r="I18" s="24">
        <v>277852</v>
      </c>
      <c r="J18" s="24">
        <v>571008</v>
      </c>
      <c r="K18" s="24">
        <v>194316</v>
      </c>
      <c r="L18" s="24">
        <v>649956</v>
      </c>
      <c r="M18" s="24">
        <v>281252</v>
      </c>
      <c r="N18" s="24">
        <v>1125524</v>
      </c>
      <c r="O18" s="24">
        <v>253916</v>
      </c>
      <c r="P18" s="24">
        <v>78716</v>
      </c>
      <c r="Q18" s="24">
        <v>143953</v>
      </c>
      <c r="R18" s="24">
        <v>476585</v>
      </c>
      <c r="S18" s="24">
        <v>71529</v>
      </c>
      <c r="T18" s="24">
        <v>3800</v>
      </c>
      <c r="U18" s="24"/>
      <c r="V18" s="24">
        <v>75329</v>
      </c>
      <c r="W18" s="24">
        <v>2248446</v>
      </c>
      <c r="X18" s="24">
        <v>3406273</v>
      </c>
      <c r="Y18" s="24">
        <v>-1157827</v>
      </c>
      <c r="Z18" s="6">
        <v>-33.99</v>
      </c>
      <c r="AA18" s="22">
        <v>3406273</v>
      </c>
    </row>
    <row r="19" spans="1:27" ht="12.75">
      <c r="A19" s="2" t="s">
        <v>45</v>
      </c>
      <c r="B19" s="8"/>
      <c r="C19" s="19">
        <f aca="true" t="shared" si="3" ref="C19:Y19">SUM(C20:C23)</f>
        <v>1647368692</v>
      </c>
      <c r="D19" s="19">
        <f>SUM(D20:D23)</f>
        <v>0</v>
      </c>
      <c r="E19" s="20">
        <f t="shared" si="3"/>
        <v>1968220765</v>
      </c>
      <c r="F19" s="21">
        <f t="shared" si="3"/>
        <v>1985264529</v>
      </c>
      <c r="G19" s="21">
        <f t="shared" si="3"/>
        <v>156903640</v>
      </c>
      <c r="H19" s="21">
        <f t="shared" si="3"/>
        <v>145714396</v>
      </c>
      <c r="I19" s="21">
        <f t="shared" si="3"/>
        <v>124722113</v>
      </c>
      <c r="J19" s="21">
        <f t="shared" si="3"/>
        <v>427340149</v>
      </c>
      <c r="K19" s="21">
        <f t="shared" si="3"/>
        <v>136524746</v>
      </c>
      <c r="L19" s="21">
        <f t="shared" si="3"/>
        <v>127441334</v>
      </c>
      <c r="M19" s="21">
        <f t="shared" si="3"/>
        <v>196798691</v>
      </c>
      <c r="N19" s="21">
        <f t="shared" si="3"/>
        <v>460764771</v>
      </c>
      <c r="O19" s="21">
        <f t="shared" si="3"/>
        <v>126665376</v>
      </c>
      <c r="P19" s="21">
        <f t="shared" si="3"/>
        <v>128038888</v>
      </c>
      <c r="Q19" s="21">
        <f t="shared" si="3"/>
        <v>141893828</v>
      </c>
      <c r="R19" s="21">
        <f t="shared" si="3"/>
        <v>396598092</v>
      </c>
      <c r="S19" s="21">
        <f t="shared" si="3"/>
        <v>110406117</v>
      </c>
      <c r="T19" s="21">
        <f t="shared" si="3"/>
        <v>111013584</v>
      </c>
      <c r="U19" s="21">
        <f t="shared" si="3"/>
        <v>0</v>
      </c>
      <c r="V19" s="21">
        <f t="shared" si="3"/>
        <v>221419701</v>
      </c>
      <c r="W19" s="21">
        <f t="shared" si="3"/>
        <v>1506122713</v>
      </c>
      <c r="X19" s="21">
        <f t="shared" si="3"/>
        <v>1985264529</v>
      </c>
      <c r="Y19" s="21">
        <f t="shared" si="3"/>
        <v>-479141816</v>
      </c>
      <c r="Z19" s="4">
        <f>+IF(X19&lt;&gt;0,+(Y19/X19)*100,0)</f>
        <v>-24.134910436411673</v>
      </c>
      <c r="AA19" s="19">
        <f>SUM(AA20:AA23)</f>
        <v>1985264529</v>
      </c>
    </row>
    <row r="20" spans="1:27" ht="12.75">
      <c r="A20" s="5" t="s">
        <v>46</v>
      </c>
      <c r="B20" s="3"/>
      <c r="C20" s="22">
        <v>905767822</v>
      </c>
      <c r="D20" s="22"/>
      <c r="E20" s="23">
        <v>1127025803</v>
      </c>
      <c r="F20" s="24">
        <v>1089599038</v>
      </c>
      <c r="G20" s="24">
        <v>91855592</v>
      </c>
      <c r="H20" s="24">
        <v>87877911</v>
      </c>
      <c r="I20" s="24">
        <v>59458190</v>
      </c>
      <c r="J20" s="24">
        <v>239191693</v>
      </c>
      <c r="K20" s="24">
        <v>71119353</v>
      </c>
      <c r="L20" s="24">
        <v>68800087</v>
      </c>
      <c r="M20" s="24">
        <v>80566298</v>
      </c>
      <c r="N20" s="24">
        <v>220485738</v>
      </c>
      <c r="O20" s="24">
        <v>66285581</v>
      </c>
      <c r="P20" s="24">
        <v>68634844</v>
      </c>
      <c r="Q20" s="24">
        <v>82810322</v>
      </c>
      <c r="R20" s="24">
        <v>217730747</v>
      </c>
      <c r="S20" s="24">
        <v>58159563</v>
      </c>
      <c r="T20" s="24">
        <v>57640216</v>
      </c>
      <c r="U20" s="24"/>
      <c r="V20" s="24">
        <v>115799779</v>
      </c>
      <c r="W20" s="24">
        <v>793207957</v>
      </c>
      <c r="X20" s="24">
        <v>1089599038</v>
      </c>
      <c r="Y20" s="24">
        <v>-296391081</v>
      </c>
      <c r="Z20" s="6">
        <v>-27.2</v>
      </c>
      <c r="AA20" s="22">
        <v>1089599038</v>
      </c>
    </row>
    <row r="21" spans="1:27" ht="12.75">
      <c r="A21" s="5" t="s">
        <v>47</v>
      </c>
      <c r="B21" s="3"/>
      <c r="C21" s="22">
        <v>453235235</v>
      </c>
      <c r="D21" s="22"/>
      <c r="E21" s="23">
        <v>497915029</v>
      </c>
      <c r="F21" s="24">
        <v>533952976</v>
      </c>
      <c r="G21" s="24">
        <v>39183389</v>
      </c>
      <c r="H21" s="24">
        <v>35446426</v>
      </c>
      <c r="I21" s="24">
        <v>41693060</v>
      </c>
      <c r="J21" s="24">
        <v>116322875</v>
      </c>
      <c r="K21" s="24">
        <v>41747663</v>
      </c>
      <c r="L21" s="24">
        <v>36235750</v>
      </c>
      <c r="M21" s="24">
        <v>57944877</v>
      </c>
      <c r="N21" s="24">
        <v>135928290</v>
      </c>
      <c r="O21" s="24">
        <v>37633448</v>
      </c>
      <c r="P21" s="24">
        <v>36695178</v>
      </c>
      <c r="Q21" s="24">
        <v>36565920</v>
      </c>
      <c r="R21" s="24">
        <v>110894546</v>
      </c>
      <c r="S21" s="24">
        <v>31291483</v>
      </c>
      <c r="T21" s="24">
        <v>32204931</v>
      </c>
      <c r="U21" s="24"/>
      <c r="V21" s="24">
        <v>63496414</v>
      </c>
      <c r="W21" s="24">
        <v>426642125</v>
      </c>
      <c r="X21" s="24">
        <v>533952976</v>
      </c>
      <c r="Y21" s="24">
        <v>-107310851</v>
      </c>
      <c r="Z21" s="6">
        <v>-20.1</v>
      </c>
      <c r="AA21" s="22">
        <v>533952976</v>
      </c>
    </row>
    <row r="22" spans="1:27" ht="12.75">
      <c r="A22" s="5" t="s">
        <v>48</v>
      </c>
      <c r="B22" s="3"/>
      <c r="C22" s="25">
        <v>173257760</v>
      </c>
      <c r="D22" s="25"/>
      <c r="E22" s="26">
        <v>205875409</v>
      </c>
      <c r="F22" s="27">
        <v>228690374</v>
      </c>
      <c r="G22" s="27">
        <v>15112995</v>
      </c>
      <c r="H22" s="27">
        <v>11527458</v>
      </c>
      <c r="I22" s="27">
        <v>12863488</v>
      </c>
      <c r="J22" s="27">
        <v>39503941</v>
      </c>
      <c r="K22" s="27">
        <v>13049383</v>
      </c>
      <c r="L22" s="27">
        <v>11600915</v>
      </c>
      <c r="M22" s="27">
        <v>47689720</v>
      </c>
      <c r="N22" s="27">
        <v>72340018</v>
      </c>
      <c r="O22" s="27">
        <v>12697925</v>
      </c>
      <c r="P22" s="27">
        <v>12601601</v>
      </c>
      <c r="Q22" s="27">
        <v>12372431</v>
      </c>
      <c r="R22" s="27">
        <v>37671957</v>
      </c>
      <c r="S22" s="27">
        <v>10927257</v>
      </c>
      <c r="T22" s="27">
        <v>11109306</v>
      </c>
      <c r="U22" s="27"/>
      <c r="V22" s="27">
        <v>22036563</v>
      </c>
      <c r="W22" s="27">
        <v>171552479</v>
      </c>
      <c r="X22" s="27">
        <v>228690374</v>
      </c>
      <c r="Y22" s="27">
        <v>-57137895</v>
      </c>
      <c r="Z22" s="7">
        <v>-24.98</v>
      </c>
      <c r="AA22" s="25">
        <v>228690374</v>
      </c>
    </row>
    <row r="23" spans="1:27" ht="12.75">
      <c r="A23" s="5" t="s">
        <v>49</v>
      </c>
      <c r="B23" s="3"/>
      <c r="C23" s="22">
        <v>115107875</v>
      </c>
      <c r="D23" s="22"/>
      <c r="E23" s="23">
        <v>137404524</v>
      </c>
      <c r="F23" s="24">
        <v>133022141</v>
      </c>
      <c r="G23" s="24">
        <v>10751664</v>
      </c>
      <c r="H23" s="24">
        <v>10862601</v>
      </c>
      <c r="I23" s="24">
        <v>10707375</v>
      </c>
      <c r="J23" s="24">
        <v>32321640</v>
      </c>
      <c r="K23" s="24">
        <v>10608347</v>
      </c>
      <c r="L23" s="24">
        <v>10804582</v>
      </c>
      <c r="M23" s="24">
        <v>10597796</v>
      </c>
      <c r="N23" s="24">
        <v>32010725</v>
      </c>
      <c r="O23" s="24">
        <v>10048422</v>
      </c>
      <c r="P23" s="24">
        <v>10107265</v>
      </c>
      <c r="Q23" s="24">
        <v>10145155</v>
      </c>
      <c r="R23" s="24">
        <v>30300842</v>
      </c>
      <c r="S23" s="24">
        <v>10027814</v>
      </c>
      <c r="T23" s="24">
        <v>10059131</v>
      </c>
      <c r="U23" s="24"/>
      <c r="V23" s="24">
        <v>20086945</v>
      </c>
      <c r="W23" s="24">
        <v>114720152</v>
      </c>
      <c r="X23" s="24">
        <v>133022141</v>
      </c>
      <c r="Y23" s="24">
        <v>-18301989</v>
      </c>
      <c r="Z23" s="6">
        <v>-13.76</v>
      </c>
      <c r="AA23" s="22">
        <v>133022141</v>
      </c>
    </row>
    <row r="24" spans="1:27" ht="12.75">
      <c r="A24" s="2" t="s">
        <v>50</v>
      </c>
      <c r="B24" s="8" t="s">
        <v>51</v>
      </c>
      <c r="C24" s="19">
        <v>41403966</v>
      </c>
      <c r="D24" s="19"/>
      <c r="E24" s="20">
        <v>36696338</v>
      </c>
      <c r="F24" s="21">
        <v>22246392</v>
      </c>
      <c r="G24" s="21">
        <v>432024</v>
      </c>
      <c r="H24" s="21">
        <v>975057</v>
      </c>
      <c r="I24" s="21">
        <v>6855655</v>
      </c>
      <c r="J24" s="21">
        <v>8262736</v>
      </c>
      <c r="K24" s="21">
        <v>3655286</v>
      </c>
      <c r="L24" s="21">
        <v>719553</v>
      </c>
      <c r="M24" s="21">
        <v>1107445</v>
      </c>
      <c r="N24" s="21">
        <v>5482284</v>
      </c>
      <c r="O24" s="21">
        <v>833561</v>
      </c>
      <c r="P24" s="21">
        <v>775790</v>
      </c>
      <c r="Q24" s="21">
        <v>566539</v>
      </c>
      <c r="R24" s="21">
        <v>2175890</v>
      </c>
      <c r="S24" s="21">
        <v>80189</v>
      </c>
      <c r="T24" s="21">
        <v>293702</v>
      </c>
      <c r="U24" s="21"/>
      <c r="V24" s="21">
        <v>373891</v>
      </c>
      <c r="W24" s="21">
        <v>16294801</v>
      </c>
      <c r="X24" s="21">
        <v>22246392</v>
      </c>
      <c r="Y24" s="21">
        <v>-5951591</v>
      </c>
      <c r="Z24" s="4">
        <v>-26.75</v>
      </c>
      <c r="AA24" s="19">
        <v>22246392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3269022131</v>
      </c>
      <c r="D25" s="40">
        <f>+D5+D9+D15+D19+D24</f>
        <v>0</v>
      </c>
      <c r="E25" s="41">
        <f t="shared" si="4"/>
        <v>3393682797</v>
      </c>
      <c r="F25" s="42">
        <f t="shared" si="4"/>
        <v>3371092805</v>
      </c>
      <c r="G25" s="42">
        <f t="shared" si="4"/>
        <v>383444526</v>
      </c>
      <c r="H25" s="42">
        <f t="shared" si="4"/>
        <v>220134087</v>
      </c>
      <c r="I25" s="42">
        <f t="shared" si="4"/>
        <v>208466347</v>
      </c>
      <c r="J25" s="42">
        <f t="shared" si="4"/>
        <v>812044960</v>
      </c>
      <c r="K25" s="42">
        <f t="shared" si="4"/>
        <v>217564594</v>
      </c>
      <c r="L25" s="42">
        <f t="shared" si="4"/>
        <v>211633287</v>
      </c>
      <c r="M25" s="42">
        <f t="shared" si="4"/>
        <v>412231612</v>
      </c>
      <c r="N25" s="42">
        <f t="shared" si="4"/>
        <v>841429493</v>
      </c>
      <c r="O25" s="42">
        <f t="shared" si="4"/>
        <v>206540767</v>
      </c>
      <c r="P25" s="42">
        <f t="shared" si="4"/>
        <v>213163974</v>
      </c>
      <c r="Q25" s="42">
        <f t="shared" si="4"/>
        <v>312704220</v>
      </c>
      <c r="R25" s="42">
        <f t="shared" si="4"/>
        <v>732408961</v>
      </c>
      <c r="S25" s="42">
        <f t="shared" si="4"/>
        <v>185372383</v>
      </c>
      <c r="T25" s="42">
        <f t="shared" si="4"/>
        <v>189965129</v>
      </c>
      <c r="U25" s="42">
        <f t="shared" si="4"/>
        <v>0</v>
      </c>
      <c r="V25" s="42">
        <f t="shared" si="4"/>
        <v>375337512</v>
      </c>
      <c r="W25" s="42">
        <f t="shared" si="4"/>
        <v>2761220926</v>
      </c>
      <c r="X25" s="42">
        <f t="shared" si="4"/>
        <v>3371092805</v>
      </c>
      <c r="Y25" s="42">
        <f t="shared" si="4"/>
        <v>-609871879</v>
      </c>
      <c r="Z25" s="43">
        <f>+IF(X25&lt;&gt;0,+(Y25/X25)*100,0)</f>
        <v>-18.09122187604681</v>
      </c>
      <c r="AA25" s="40">
        <f>+AA5+AA9+AA15+AA19+AA24</f>
        <v>3371092805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231711410</v>
      </c>
      <c r="D28" s="19">
        <f>SUM(D29:D31)</f>
        <v>0</v>
      </c>
      <c r="E28" s="20">
        <f t="shared" si="5"/>
        <v>614665705</v>
      </c>
      <c r="F28" s="21">
        <f t="shared" si="5"/>
        <v>728541289</v>
      </c>
      <c r="G28" s="21">
        <f t="shared" si="5"/>
        <v>42445883</v>
      </c>
      <c r="H28" s="21">
        <f t="shared" si="5"/>
        <v>42569332</v>
      </c>
      <c r="I28" s="21">
        <f t="shared" si="5"/>
        <v>33440144</v>
      </c>
      <c r="J28" s="21">
        <f t="shared" si="5"/>
        <v>118455359</v>
      </c>
      <c r="K28" s="21">
        <f t="shared" si="5"/>
        <v>42387028</v>
      </c>
      <c r="L28" s="21">
        <f t="shared" si="5"/>
        <v>57416455</v>
      </c>
      <c r="M28" s="21">
        <f t="shared" si="5"/>
        <v>37682140</v>
      </c>
      <c r="N28" s="21">
        <f t="shared" si="5"/>
        <v>137485623</v>
      </c>
      <c r="O28" s="21">
        <f t="shared" si="5"/>
        <v>33007939</v>
      </c>
      <c r="P28" s="21">
        <f t="shared" si="5"/>
        <v>38337562</v>
      </c>
      <c r="Q28" s="21">
        <f t="shared" si="5"/>
        <v>35852014</v>
      </c>
      <c r="R28" s="21">
        <f t="shared" si="5"/>
        <v>107197515</v>
      </c>
      <c r="S28" s="21">
        <f t="shared" si="5"/>
        <v>26419710</v>
      </c>
      <c r="T28" s="21">
        <f t="shared" si="5"/>
        <v>32411866</v>
      </c>
      <c r="U28" s="21">
        <f t="shared" si="5"/>
        <v>0</v>
      </c>
      <c r="V28" s="21">
        <f t="shared" si="5"/>
        <v>58831576</v>
      </c>
      <c r="W28" s="21">
        <f t="shared" si="5"/>
        <v>421970073</v>
      </c>
      <c r="X28" s="21">
        <f t="shared" si="5"/>
        <v>728541289</v>
      </c>
      <c r="Y28" s="21">
        <f t="shared" si="5"/>
        <v>-306571216</v>
      </c>
      <c r="Z28" s="4">
        <f>+IF(X28&lt;&gt;0,+(Y28/X28)*100,0)</f>
        <v>-42.08014296908298</v>
      </c>
      <c r="AA28" s="19">
        <f>SUM(AA29:AA31)</f>
        <v>728541289</v>
      </c>
    </row>
    <row r="29" spans="1:27" ht="12.75">
      <c r="A29" s="5" t="s">
        <v>32</v>
      </c>
      <c r="B29" s="3"/>
      <c r="C29" s="22">
        <v>54152119</v>
      </c>
      <c r="D29" s="22"/>
      <c r="E29" s="23">
        <v>136562795</v>
      </c>
      <c r="F29" s="24">
        <v>177178882</v>
      </c>
      <c r="G29" s="24">
        <v>17982377</v>
      </c>
      <c r="H29" s="24">
        <v>18468640</v>
      </c>
      <c r="I29" s="24">
        <v>8306731</v>
      </c>
      <c r="J29" s="24">
        <v>44757748</v>
      </c>
      <c r="K29" s="24">
        <v>16675751</v>
      </c>
      <c r="L29" s="24">
        <v>24581694</v>
      </c>
      <c r="M29" s="24">
        <v>9689902</v>
      </c>
      <c r="N29" s="24">
        <v>50947347</v>
      </c>
      <c r="O29" s="24">
        <v>8259235</v>
      </c>
      <c r="P29" s="24">
        <v>7528873</v>
      </c>
      <c r="Q29" s="24">
        <v>10353762</v>
      </c>
      <c r="R29" s="24">
        <v>26141870</v>
      </c>
      <c r="S29" s="24">
        <v>5402427</v>
      </c>
      <c r="T29" s="24">
        <v>8281956</v>
      </c>
      <c r="U29" s="24"/>
      <c r="V29" s="24">
        <v>13684383</v>
      </c>
      <c r="W29" s="24">
        <v>135531348</v>
      </c>
      <c r="X29" s="24">
        <v>177178882</v>
      </c>
      <c r="Y29" s="24">
        <v>-41647534</v>
      </c>
      <c r="Z29" s="6">
        <v>-23.51</v>
      </c>
      <c r="AA29" s="22">
        <v>177178882</v>
      </c>
    </row>
    <row r="30" spans="1:27" ht="12.75">
      <c r="A30" s="5" t="s">
        <v>33</v>
      </c>
      <c r="B30" s="3"/>
      <c r="C30" s="25">
        <v>177559291</v>
      </c>
      <c r="D30" s="25"/>
      <c r="E30" s="26">
        <v>478102910</v>
      </c>
      <c r="F30" s="27">
        <v>551362407</v>
      </c>
      <c r="G30" s="27">
        <v>24463506</v>
      </c>
      <c r="H30" s="27">
        <v>24100692</v>
      </c>
      <c r="I30" s="27">
        <v>25133413</v>
      </c>
      <c r="J30" s="27">
        <v>73697611</v>
      </c>
      <c r="K30" s="27">
        <v>25711277</v>
      </c>
      <c r="L30" s="27">
        <v>32834761</v>
      </c>
      <c r="M30" s="27">
        <v>27992238</v>
      </c>
      <c r="N30" s="27">
        <v>86538276</v>
      </c>
      <c r="O30" s="27">
        <v>24748704</v>
      </c>
      <c r="P30" s="27">
        <v>30808689</v>
      </c>
      <c r="Q30" s="27">
        <v>25498252</v>
      </c>
      <c r="R30" s="27">
        <v>81055645</v>
      </c>
      <c r="S30" s="27">
        <v>21017283</v>
      </c>
      <c r="T30" s="27">
        <v>24129910</v>
      </c>
      <c r="U30" s="27"/>
      <c r="V30" s="27">
        <v>45147193</v>
      </c>
      <c r="W30" s="27">
        <v>286438725</v>
      </c>
      <c r="X30" s="27">
        <v>551362407</v>
      </c>
      <c r="Y30" s="27">
        <v>-264923682</v>
      </c>
      <c r="Z30" s="7">
        <v>-48.05</v>
      </c>
      <c r="AA30" s="25">
        <v>551362407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247107551</v>
      </c>
      <c r="D32" s="19">
        <f>SUM(D33:D37)</f>
        <v>0</v>
      </c>
      <c r="E32" s="20">
        <f t="shared" si="6"/>
        <v>354386448</v>
      </c>
      <c r="F32" s="21">
        <f t="shared" si="6"/>
        <v>360953833</v>
      </c>
      <c r="G32" s="21">
        <f t="shared" si="6"/>
        <v>16675880</v>
      </c>
      <c r="H32" s="21">
        <f t="shared" si="6"/>
        <v>16840198</v>
      </c>
      <c r="I32" s="21">
        <f t="shared" si="6"/>
        <v>17275741</v>
      </c>
      <c r="J32" s="21">
        <f t="shared" si="6"/>
        <v>50791819</v>
      </c>
      <c r="K32" s="21">
        <f t="shared" si="6"/>
        <v>17720027</v>
      </c>
      <c r="L32" s="21">
        <f t="shared" si="6"/>
        <v>18262961</v>
      </c>
      <c r="M32" s="21">
        <f t="shared" si="6"/>
        <v>20610532</v>
      </c>
      <c r="N32" s="21">
        <f t="shared" si="6"/>
        <v>56593520</v>
      </c>
      <c r="O32" s="21">
        <f t="shared" si="6"/>
        <v>17847841</v>
      </c>
      <c r="P32" s="21">
        <f t="shared" si="6"/>
        <v>16220881</v>
      </c>
      <c r="Q32" s="21">
        <f t="shared" si="6"/>
        <v>18064827</v>
      </c>
      <c r="R32" s="21">
        <f t="shared" si="6"/>
        <v>52133549</v>
      </c>
      <c r="S32" s="21">
        <f t="shared" si="6"/>
        <v>16269169</v>
      </c>
      <c r="T32" s="21">
        <f t="shared" si="6"/>
        <v>17950458</v>
      </c>
      <c r="U32" s="21">
        <f t="shared" si="6"/>
        <v>0</v>
      </c>
      <c r="V32" s="21">
        <f t="shared" si="6"/>
        <v>34219627</v>
      </c>
      <c r="W32" s="21">
        <f t="shared" si="6"/>
        <v>193738515</v>
      </c>
      <c r="X32" s="21">
        <f t="shared" si="6"/>
        <v>360953833</v>
      </c>
      <c r="Y32" s="21">
        <f t="shared" si="6"/>
        <v>-167215318</v>
      </c>
      <c r="Z32" s="4">
        <f>+IF(X32&lt;&gt;0,+(Y32/X32)*100,0)</f>
        <v>-46.32595714809877</v>
      </c>
      <c r="AA32" s="19">
        <f>SUM(AA33:AA37)</f>
        <v>360953833</v>
      </c>
    </row>
    <row r="33" spans="1:27" ht="12.75">
      <c r="A33" s="5" t="s">
        <v>36</v>
      </c>
      <c r="B33" s="3"/>
      <c r="C33" s="22">
        <v>49592205</v>
      </c>
      <c r="D33" s="22"/>
      <c r="E33" s="23">
        <v>151695449</v>
      </c>
      <c r="F33" s="24">
        <v>148694591</v>
      </c>
      <c r="G33" s="24">
        <v>2012249</v>
      </c>
      <c r="H33" s="24">
        <v>1962948</v>
      </c>
      <c r="I33" s="24">
        <v>2089525</v>
      </c>
      <c r="J33" s="24">
        <v>6064722</v>
      </c>
      <c r="K33" s="24">
        <v>1963735</v>
      </c>
      <c r="L33" s="24">
        <v>1991540</v>
      </c>
      <c r="M33" s="24">
        <v>2197316</v>
      </c>
      <c r="N33" s="24">
        <v>6152591</v>
      </c>
      <c r="O33" s="24">
        <v>1895963</v>
      </c>
      <c r="P33" s="24">
        <v>1745158</v>
      </c>
      <c r="Q33" s="24">
        <v>1985227</v>
      </c>
      <c r="R33" s="24">
        <v>5626348</v>
      </c>
      <c r="S33" s="24">
        <v>1782968</v>
      </c>
      <c r="T33" s="24">
        <v>3493316</v>
      </c>
      <c r="U33" s="24"/>
      <c r="V33" s="24">
        <v>5276284</v>
      </c>
      <c r="W33" s="24">
        <v>23119945</v>
      </c>
      <c r="X33" s="24">
        <v>148694591</v>
      </c>
      <c r="Y33" s="24">
        <v>-125574646</v>
      </c>
      <c r="Z33" s="6">
        <v>-84.45</v>
      </c>
      <c r="AA33" s="22">
        <v>148694591</v>
      </c>
    </row>
    <row r="34" spans="1:27" ht="12.75">
      <c r="A34" s="5" t="s">
        <v>37</v>
      </c>
      <c r="B34" s="3"/>
      <c r="C34" s="22">
        <v>24216994</v>
      </c>
      <c r="D34" s="22"/>
      <c r="E34" s="23">
        <v>28377460</v>
      </c>
      <c r="F34" s="24">
        <v>28684245</v>
      </c>
      <c r="G34" s="24">
        <v>2117053</v>
      </c>
      <c r="H34" s="24">
        <v>2065483</v>
      </c>
      <c r="I34" s="24">
        <v>2231462</v>
      </c>
      <c r="J34" s="24">
        <v>6413998</v>
      </c>
      <c r="K34" s="24">
        <v>2123507</v>
      </c>
      <c r="L34" s="24">
        <v>2401816</v>
      </c>
      <c r="M34" s="24">
        <v>2578479</v>
      </c>
      <c r="N34" s="24">
        <v>7103802</v>
      </c>
      <c r="O34" s="24">
        <v>2266832</v>
      </c>
      <c r="P34" s="24">
        <v>2159658</v>
      </c>
      <c r="Q34" s="24">
        <v>2257781</v>
      </c>
      <c r="R34" s="24">
        <v>6684271</v>
      </c>
      <c r="S34" s="24">
        <v>2072392</v>
      </c>
      <c r="T34" s="24">
        <v>1901513</v>
      </c>
      <c r="U34" s="24"/>
      <c r="V34" s="24">
        <v>3973905</v>
      </c>
      <c r="W34" s="24">
        <v>24175976</v>
      </c>
      <c r="X34" s="24">
        <v>28684245</v>
      </c>
      <c r="Y34" s="24">
        <v>-4508269</v>
      </c>
      <c r="Z34" s="6">
        <v>-15.72</v>
      </c>
      <c r="AA34" s="22">
        <v>28684245</v>
      </c>
    </row>
    <row r="35" spans="1:27" ht="12.75">
      <c r="A35" s="5" t="s">
        <v>38</v>
      </c>
      <c r="B35" s="3"/>
      <c r="C35" s="22">
        <v>160984367</v>
      </c>
      <c r="D35" s="22"/>
      <c r="E35" s="23">
        <v>158471749</v>
      </c>
      <c r="F35" s="24">
        <v>168659081</v>
      </c>
      <c r="G35" s="24">
        <v>11508321</v>
      </c>
      <c r="H35" s="24">
        <v>11738128</v>
      </c>
      <c r="I35" s="24">
        <v>11927837</v>
      </c>
      <c r="J35" s="24">
        <v>35174286</v>
      </c>
      <c r="K35" s="24">
        <v>12595218</v>
      </c>
      <c r="L35" s="24">
        <v>12550958</v>
      </c>
      <c r="M35" s="24">
        <v>14706244</v>
      </c>
      <c r="N35" s="24">
        <v>39852420</v>
      </c>
      <c r="O35" s="24">
        <v>12530925</v>
      </c>
      <c r="P35" s="24">
        <v>11264598</v>
      </c>
      <c r="Q35" s="24">
        <v>12771555</v>
      </c>
      <c r="R35" s="24">
        <v>36567078</v>
      </c>
      <c r="S35" s="24">
        <v>11284234</v>
      </c>
      <c r="T35" s="24">
        <v>11577086</v>
      </c>
      <c r="U35" s="24"/>
      <c r="V35" s="24">
        <v>22861320</v>
      </c>
      <c r="W35" s="24">
        <v>134455104</v>
      </c>
      <c r="X35" s="24">
        <v>168659081</v>
      </c>
      <c r="Y35" s="24">
        <v>-34203977</v>
      </c>
      <c r="Z35" s="6">
        <v>-20.28</v>
      </c>
      <c r="AA35" s="22">
        <v>168659081</v>
      </c>
    </row>
    <row r="36" spans="1:27" ht="12.75">
      <c r="A36" s="5" t="s">
        <v>39</v>
      </c>
      <c r="B36" s="3"/>
      <c r="C36" s="22">
        <v>12313985</v>
      </c>
      <c r="D36" s="22"/>
      <c r="E36" s="23">
        <v>15841790</v>
      </c>
      <c r="F36" s="24">
        <v>14915916</v>
      </c>
      <c r="G36" s="24">
        <v>1038257</v>
      </c>
      <c r="H36" s="24">
        <v>1073639</v>
      </c>
      <c r="I36" s="24">
        <v>1026917</v>
      </c>
      <c r="J36" s="24">
        <v>3138813</v>
      </c>
      <c r="K36" s="24">
        <v>1037567</v>
      </c>
      <c r="L36" s="24">
        <v>1318647</v>
      </c>
      <c r="M36" s="24">
        <v>1128493</v>
      </c>
      <c r="N36" s="24">
        <v>3484707</v>
      </c>
      <c r="O36" s="24">
        <v>1154121</v>
      </c>
      <c r="P36" s="24">
        <v>1051467</v>
      </c>
      <c r="Q36" s="24">
        <v>1050264</v>
      </c>
      <c r="R36" s="24">
        <v>3255852</v>
      </c>
      <c r="S36" s="24">
        <v>1129575</v>
      </c>
      <c r="T36" s="24">
        <v>978543</v>
      </c>
      <c r="U36" s="24"/>
      <c r="V36" s="24">
        <v>2108118</v>
      </c>
      <c r="W36" s="24">
        <v>11987490</v>
      </c>
      <c r="X36" s="24">
        <v>14915916</v>
      </c>
      <c r="Y36" s="24">
        <v>-2928426</v>
      </c>
      <c r="Z36" s="6">
        <v>-19.63</v>
      </c>
      <c r="AA36" s="22">
        <v>14915916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123633943</v>
      </c>
      <c r="D38" s="19">
        <f>SUM(D39:D41)</f>
        <v>0</v>
      </c>
      <c r="E38" s="20">
        <f t="shared" si="7"/>
        <v>270663637</v>
      </c>
      <c r="F38" s="21">
        <f t="shared" si="7"/>
        <v>264492547</v>
      </c>
      <c r="G38" s="21">
        <f t="shared" si="7"/>
        <v>9447501</v>
      </c>
      <c r="H38" s="21">
        <f t="shared" si="7"/>
        <v>11841756</v>
      </c>
      <c r="I38" s="21">
        <f t="shared" si="7"/>
        <v>12377982</v>
      </c>
      <c r="J38" s="21">
        <f t="shared" si="7"/>
        <v>33667239</v>
      </c>
      <c r="K38" s="21">
        <f t="shared" si="7"/>
        <v>14260016</v>
      </c>
      <c r="L38" s="21">
        <f t="shared" si="7"/>
        <v>13898442</v>
      </c>
      <c r="M38" s="21">
        <f t="shared" si="7"/>
        <v>17158547</v>
      </c>
      <c r="N38" s="21">
        <f t="shared" si="7"/>
        <v>45317005</v>
      </c>
      <c r="O38" s="21">
        <f t="shared" si="7"/>
        <v>10321636</v>
      </c>
      <c r="P38" s="21">
        <f t="shared" si="7"/>
        <v>11707957</v>
      </c>
      <c r="Q38" s="21">
        <f t="shared" si="7"/>
        <v>13857617</v>
      </c>
      <c r="R38" s="21">
        <f t="shared" si="7"/>
        <v>35887210</v>
      </c>
      <c r="S38" s="21">
        <f t="shared" si="7"/>
        <v>10827495</v>
      </c>
      <c r="T38" s="21">
        <f t="shared" si="7"/>
        <v>9126622</v>
      </c>
      <c r="U38" s="21">
        <f t="shared" si="7"/>
        <v>0</v>
      </c>
      <c r="V38" s="21">
        <f t="shared" si="7"/>
        <v>19954117</v>
      </c>
      <c r="W38" s="21">
        <f t="shared" si="7"/>
        <v>134825571</v>
      </c>
      <c r="X38" s="21">
        <f t="shared" si="7"/>
        <v>264492547</v>
      </c>
      <c r="Y38" s="21">
        <f t="shared" si="7"/>
        <v>-129666976</v>
      </c>
      <c r="Z38" s="4">
        <f>+IF(X38&lt;&gt;0,+(Y38/X38)*100,0)</f>
        <v>-49.02481278612361</v>
      </c>
      <c r="AA38" s="19">
        <f>SUM(AA39:AA41)</f>
        <v>264492547</v>
      </c>
    </row>
    <row r="39" spans="1:27" ht="12.75">
      <c r="A39" s="5" t="s">
        <v>42</v>
      </c>
      <c r="B39" s="3"/>
      <c r="C39" s="22">
        <v>65818998</v>
      </c>
      <c r="D39" s="22"/>
      <c r="E39" s="23">
        <v>88997768</v>
      </c>
      <c r="F39" s="24">
        <v>86035917</v>
      </c>
      <c r="G39" s="24">
        <v>5261488</v>
      </c>
      <c r="H39" s="24">
        <v>5686863</v>
      </c>
      <c r="I39" s="24">
        <v>5864636</v>
      </c>
      <c r="J39" s="24">
        <v>16812987</v>
      </c>
      <c r="K39" s="24">
        <v>5556916</v>
      </c>
      <c r="L39" s="24">
        <v>5792441</v>
      </c>
      <c r="M39" s="24">
        <v>6577713</v>
      </c>
      <c r="N39" s="24">
        <v>17927070</v>
      </c>
      <c r="O39" s="24">
        <v>5661594</v>
      </c>
      <c r="P39" s="24">
        <v>5747878</v>
      </c>
      <c r="Q39" s="24">
        <v>5765148</v>
      </c>
      <c r="R39" s="24">
        <v>17174620</v>
      </c>
      <c r="S39" s="24">
        <v>5283640</v>
      </c>
      <c r="T39" s="24">
        <v>6089334</v>
      </c>
      <c r="U39" s="24"/>
      <c r="V39" s="24">
        <v>11372974</v>
      </c>
      <c r="W39" s="24">
        <v>63287651</v>
      </c>
      <c r="X39" s="24">
        <v>86035917</v>
      </c>
      <c r="Y39" s="24">
        <v>-22748266</v>
      </c>
      <c r="Z39" s="6">
        <v>-26.44</v>
      </c>
      <c r="AA39" s="22">
        <v>86035917</v>
      </c>
    </row>
    <row r="40" spans="1:27" ht="12.75">
      <c r="A40" s="5" t="s">
        <v>43</v>
      </c>
      <c r="B40" s="3"/>
      <c r="C40" s="22">
        <v>53671943</v>
      </c>
      <c r="D40" s="22"/>
      <c r="E40" s="23">
        <v>144988370</v>
      </c>
      <c r="F40" s="24">
        <v>142218942</v>
      </c>
      <c r="G40" s="24">
        <v>2011952</v>
      </c>
      <c r="H40" s="24">
        <v>3717455</v>
      </c>
      <c r="I40" s="24">
        <v>3906673</v>
      </c>
      <c r="J40" s="24">
        <v>9636080</v>
      </c>
      <c r="K40" s="24">
        <v>6361063</v>
      </c>
      <c r="L40" s="24">
        <v>5457779</v>
      </c>
      <c r="M40" s="24">
        <v>7264893</v>
      </c>
      <c r="N40" s="24">
        <v>19083735</v>
      </c>
      <c r="O40" s="24">
        <v>2338057</v>
      </c>
      <c r="P40" s="24">
        <v>3314457</v>
      </c>
      <c r="Q40" s="24">
        <v>5296631</v>
      </c>
      <c r="R40" s="24">
        <v>10949145</v>
      </c>
      <c r="S40" s="24">
        <v>3130573</v>
      </c>
      <c r="T40" s="24">
        <v>2528232</v>
      </c>
      <c r="U40" s="24"/>
      <c r="V40" s="24">
        <v>5658805</v>
      </c>
      <c r="W40" s="24">
        <v>45327765</v>
      </c>
      <c r="X40" s="24">
        <v>142218942</v>
      </c>
      <c r="Y40" s="24">
        <v>-96891177</v>
      </c>
      <c r="Z40" s="6">
        <v>-68.13</v>
      </c>
      <c r="AA40" s="22">
        <v>142218942</v>
      </c>
    </row>
    <row r="41" spans="1:27" ht="12.75">
      <c r="A41" s="5" t="s">
        <v>44</v>
      </c>
      <c r="B41" s="3"/>
      <c r="C41" s="22">
        <v>4143002</v>
      </c>
      <c r="D41" s="22"/>
      <c r="E41" s="23">
        <v>36677499</v>
      </c>
      <c r="F41" s="24">
        <v>36237688</v>
      </c>
      <c r="G41" s="24">
        <v>2174061</v>
      </c>
      <c r="H41" s="24">
        <v>2437438</v>
      </c>
      <c r="I41" s="24">
        <v>2606673</v>
      </c>
      <c r="J41" s="24">
        <v>7218172</v>
      </c>
      <c r="K41" s="24">
        <v>2342037</v>
      </c>
      <c r="L41" s="24">
        <v>2648222</v>
      </c>
      <c r="M41" s="24">
        <v>3315941</v>
      </c>
      <c r="N41" s="24">
        <v>8306200</v>
      </c>
      <c r="O41" s="24">
        <v>2321985</v>
      </c>
      <c r="P41" s="24">
        <v>2645622</v>
      </c>
      <c r="Q41" s="24">
        <v>2795838</v>
      </c>
      <c r="R41" s="24">
        <v>7763445</v>
      </c>
      <c r="S41" s="24">
        <v>2413282</v>
      </c>
      <c r="T41" s="24">
        <v>509056</v>
      </c>
      <c r="U41" s="24"/>
      <c r="V41" s="24">
        <v>2922338</v>
      </c>
      <c r="W41" s="24">
        <v>26210155</v>
      </c>
      <c r="X41" s="24">
        <v>36237688</v>
      </c>
      <c r="Y41" s="24">
        <v>-10027533</v>
      </c>
      <c r="Z41" s="6">
        <v>-27.67</v>
      </c>
      <c r="AA41" s="22">
        <v>36237688</v>
      </c>
    </row>
    <row r="42" spans="1:27" ht="12.75">
      <c r="A42" s="2" t="s">
        <v>45</v>
      </c>
      <c r="B42" s="8"/>
      <c r="C42" s="19">
        <f aca="true" t="shared" si="8" ref="C42:Y42">SUM(C43:C46)</f>
        <v>2702091942</v>
      </c>
      <c r="D42" s="19">
        <f>SUM(D43:D46)</f>
        <v>0</v>
      </c>
      <c r="E42" s="20">
        <f t="shared" si="8"/>
        <v>2622185625</v>
      </c>
      <c r="F42" s="21">
        <f t="shared" si="8"/>
        <v>2853277963</v>
      </c>
      <c r="G42" s="21">
        <f t="shared" si="8"/>
        <v>43657385</v>
      </c>
      <c r="H42" s="21">
        <f t="shared" si="8"/>
        <v>222442676</v>
      </c>
      <c r="I42" s="21">
        <f t="shared" si="8"/>
        <v>238999148</v>
      </c>
      <c r="J42" s="21">
        <f t="shared" si="8"/>
        <v>505099209</v>
      </c>
      <c r="K42" s="21">
        <f t="shared" si="8"/>
        <v>186040537</v>
      </c>
      <c r="L42" s="21">
        <f t="shared" si="8"/>
        <v>196710084</v>
      </c>
      <c r="M42" s="21">
        <f t="shared" si="8"/>
        <v>179311247</v>
      </c>
      <c r="N42" s="21">
        <f t="shared" si="8"/>
        <v>562061868</v>
      </c>
      <c r="O42" s="21">
        <f t="shared" si="8"/>
        <v>165877393</v>
      </c>
      <c r="P42" s="21">
        <f t="shared" si="8"/>
        <v>160951231</v>
      </c>
      <c r="Q42" s="21">
        <f t="shared" si="8"/>
        <v>179324813</v>
      </c>
      <c r="R42" s="21">
        <f t="shared" si="8"/>
        <v>506153437</v>
      </c>
      <c r="S42" s="21">
        <f t="shared" si="8"/>
        <v>52844528</v>
      </c>
      <c r="T42" s="21">
        <f t="shared" si="8"/>
        <v>240594826</v>
      </c>
      <c r="U42" s="21">
        <f t="shared" si="8"/>
        <v>0</v>
      </c>
      <c r="V42" s="21">
        <f t="shared" si="8"/>
        <v>293439354</v>
      </c>
      <c r="W42" s="21">
        <f t="shared" si="8"/>
        <v>1866753868</v>
      </c>
      <c r="X42" s="21">
        <f t="shared" si="8"/>
        <v>2853277963</v>
      </c>
      <c r="Y42" s="21">
        <f t="shared" si="8"/>
        <v>-986524095</v>
      </c>
      <c r="Z42" s="4">
        <f>+IF(X42&lt;&gt;0,+(Y42/X42)*100,0)</f>
        <v>-34.57511352881815</v>
      </c>
      <c r="AA42" s="19">
        <f>SUM(AA43:AA46)</f>
        <v>2853277963</v>
      </c>
    </row>
    <row r="43" spans="1:27" ht="12.75">
      <c r="A43" s="5" t="s">
        <v>46</v>
      </c>
      <c r="B43" s="3"/>
      <c r="C43" s="22">
        <v>1572141403</v>
      </c>
      <c r="D43" s="22"/>
      <c r="E43" s="23">
        <v>1845719274</v>
      </c>
      <c r="F43" s="24">
        <v>1997538771</v>
      </c>
      <c r="G43" s="24">
        <v>16106402</v>
      </c>
      <c r="H43" s="24">
        <v>196556912</v>
      </c>
      <c r="I43" s="24">
        <v>196475646</v>
      </c>
      <c r="J43" s="24">
        <v>409138960</v>
      </c>
      <c r="K43" s="24">
        <v>143090797</v>
      </c>
      <c r="L43" s="24">
        <v>133019448</v>
      </c>
      <c r="M43" s="24">
        <v>136365171</v>
      </c>
      <c r="N43" s="24">
        <v>412475416</v>
      </c>
      <c r="O43" s="24">
        <v>121362043</v>
      </c>
      <c r="P43" s="24">
        <v>124038374</v>
      </c>
      <c r="Q43" s="24">
        <v>140166986</v>
      </c>
      <c r="R43" s="24">
        <v>385567403</v>
      </c>
      <c r="S43" s="24">
        <v>18944913</v>
      </c>
      <c r="T43" s="24">
        <v>198461772</v>
      </c>
      <c r="U43" s="24"/>
      <c r="V43" s="24">
        <v>217406685</v>
      </c>
      <c r="W43" s="24">
        <v>1424588464</v>
      </c>
      <c r="X43" s="24">
        <v>1997538771</v>
      </c>
      <c r="Y43" s="24">
        <v>-572950307</v>
      </c>
      <c r="Z43" s="6">
        <v>-28.68</v>
      </c>
      <c r="AA43" s="22">
        <v>1997538771</v>
      </c>
    </row>
    <row r="44" spans="1:27" ht="12.75">
      <c r="A44" s="5" t="s">
        <v>47</v>
      </c>
      <c r="B44" s="3"/>
      <c r="C44" s="22">
        <v>450547809</v>
      </c>
      <c r="D44" s="22"/>
      <c r="E44" s="23">
        <v>384184339</v>
      </c>
      <c r="F44" s="24">
        <v>412749688</v>
      </c>
      <c r="G44" s="24">
        <v>10196810</v>
      </c>
      <c r="H44" s="24">
        <v>10547353</v>
      </c>
      <c r="I44" s="24">
        <v>22753689</v>
      </c>
      <c r="J44" s="24">
        <v>43497852</v>
      </c>
      <c r="K44" s="24">
        <v>25284082</v>
      </c>
      <c r="L44" s="24">
        <v>38815218</v>
      </c>
      <c r="M44" s="24">
        <v>23255577</v>
      </c>
      <c r="N44" s="24">
        <v>87354877</v>
      </c>
      <c r="O44" s="24">
        <v>24123777</v>
      </c>
      <c r="P44" s="24">
        <v>21583661</v>
      </c>
      <c r="Q44" s="24">
        <v>25004200</v>
      </c>
      <c r="R44" s="24">
        <v>70711638</v>
      </c>
      <c r="S44" s="24">
        <v>17850233</v>
      </c>
      <c r="T44" s="24">
        <v>24725708</v>
      </c>
      <c r="U44" s="24"/>
      <c r="V44" s="24">
        <v>42575941</v>
      </c>
      <c r="W44" s="24">
        <v>244140308</v>
      </c>
      <c r="X44" s="24">
        <v>412749688</v>
      </c>
      <c r="Y44" s="24">
        <v>-168609380</v>
      </c>
      <c r="Z44" s="6">
        <v>-40.85</v>
      </c>
      <c r="AA44" s="22">
        <v>412749688</v>
      </c>
    </row>
    <row r="45" spans="1:27" ht="12.75">
      <c r="A45" s="5" t="s">
        <v>48</v>
      </c>
      <c r="B45" s="3"/>
      <c r="C45" s="25">
        <v>476971147</v>
      </c>
      <c r="D45" s="25"/>
      <c r="E45" s="26">
        <v>236437230</v>
      </c>
      <c r="F45" s="27">
        <v>258851027</v>
      </c>
      <c r="G45" s="27">
        <v>8233948</v>
      </c>
      <c r="H45" s="27">
        <v>6942919</v>
      </c>
      <c r="I45" s="27">
        <v>9706914</v>
      </c>
      <c r="J45" s="27">
        <v>24883781</v>
      </c>
      <c r="K45" s="27">
        <v>7282053</v>
      </c>
      <c r="L45" s="27">
        <v>13237986</v>
      </c>
      <c r="M45" s="27">
        <v>7884189</v>
      </c>
      <c r="N45" s="27">
        <v>28404228</v>
      </c>
      <c r="O45" s="27">
        <v>8210134</v>
      </c>
      <c r="P45" s="27">
        <v>7537631</v>
      </c>
      <c r="Q45" s="27">
        <v>7355637</v>
      </c>
      <c r="R45" s="27">
        <v>23103402</v>
      </c>
      <c r="S45" s="27">
        <v>6966138</v>
      </c>
      <c r="T45" s="27">
        <v>8623513</v>
      </c>
      <c r="U45" s="27"/>
      <c r="V45" s="27">
        <v>15589651</v>
      </c>
      <c r="W45" s="27">
        <v>91981062</v>
      </c>
      <c r="X45" s="27">
        <v>258851027</v>
      </c>
      <c r="Y45" s="27">
        <v>-166869965</v>
      </c>
      <c r="Z45" s="7">
        <v>-64.47</v>
      </c>
      <c r="AA45" s="25">
        <v>258851027</v>
      </c>
    </row>
    <row r="46" spans="1:27" ht="12.75">
      <c r="A46" s="5" t="s">
        <v>49</v>
      </c>
      <c r="B46" s="3"/>
      <c r="C46" s="22">
        <v>202431583</v>
      </c>
      <c r="D46" s="22"/>
      <c r="E46" s="23">
        <v>155844782</v>
      </c>
      <c r="F46" s="24">
        <v>184138477</v>
      </c>
      <c r="G46" s="24">
        <v>9120225</v>
      </c>
      <c r="H46" s="24">
        <v>8395492</v>
      </c>
      <c r="I46" s="24">
        <v>10062899</v>
      </c>
      <c r="J46" s="24">
        <v>27578616</v>
      </c>
      <c r="K46" s="24">
        <v>10383605</v>
      </c>
      <c r="L46" s="24">
        <v>11637432</v>
      </c>
      <c r="M46" s="24">
        <v>11806310</v>
      </c>
      <c r="N46" s="24">
        <v>33827347</v>
      </c>
      <c r="O46" s="24">
        <v>12181439</v>
      </c>
      <c r="P46" s="24">
        <v>7791565</v>
      </c>
      <c r="Q46" s="24">
        <v>6797990</v>
      </c>
      <c r="R46" s="24">
        <v>26770994</v>
      </c>
      <c r="S46" s="24">
        <v>9083244</v>
      </c>
      <c r="T46" s="24">
        <v>8783833</v>
      </c>
      <c r="U46" s="24"/>
      <c r="V46" s="24">
        <v>17867077</v>
      </c>
      <c r="W46" s="24">
        <v>106044034</v>
      </c>
      <c r="X46" s="24">
        <v>184138477</v>
      </c>
      <c r="Y46" s="24">
        <v>-78094443</v>
      </c>
      <c r="Z46" s="6">
        <v>-42.41</v>
      </c>
      <c r="AA46" s="22">
        <v>184138477</v>
      </c>
    </row>
    <row r="47" spans="1:27" ht="12.75">
      <c r="A47" s="2" t="s">
        <v>50</v>
      </c>
      <c r="B47" s="8" t="s">
        <v>51</v>
      </c>
      <c r="C47" s="19">
        <v>23478164</v>
      </c>
      <c r="D47" s="19"/>
      <c r="E47" s="20">
        <v>26974357</v>
      </c>
      <c r="F47" s="21">
        <v>27881968</v>
      </c>
      <c r="G47" s="21">
        <v>2057169</v>
      </c>
      <c r="H47" s="21">
        <v>2041586</v>
      </c>
      <c r="I47" s="21">
        <v>2232445</v>
      </c>
      <c r="J47" s="21">
        <v>6331200</v>
      </c>
      <c r="K47" s="21">
        <v>2159068</v>
      </c>
      <c r="L47" s="21">
        <v>2140677</v>
      </c>
      <c r="M47" s="21">
        <v>2578467</v>
      </c>
      <c r="N47" s="21">
        <v>6878212</v>
      </c>
      <c r="O47" s="21">
        <v>1965918</v>
      </c>
      <c r="P47" s="21">
        <v>2062220</v>
      </c>
      <c r="Q47" s="21">
        <v>2228210</v>
      </c>
      <c r="R47" s="21">
        <v>6256348</v>
      </c>
      <c r="S47" s="21">
        <v>1928725</v>
      </c>
      <c r="T47" s="21">
        <v>2010841</v>
      </c>
      <c r="U47" s="21"/>
      <c r="V47" s="21">
        <v>3939566</v>
      </c>
      <c r="W47" s="21">
        <v>23405326</v>
      </c>
      <c r="X47" s="21">
        <v>27881968</v>
      </c>
      <c r="Y47" s="21">
        <v>-4476642</v>
      </c>
      <c r="Z47" s="4">
        <v>-16.06</v>
      </c>
      <c r="AA47" s="19">
        <v>27881968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3328023010</v>
      </c>
      <c r="D48" s="40">
        <f>+D28+D32+D38+D42+D47</f>
        <v>0</v>
      </c>
      <c r="E48" s="41">
        <f t="shared" si="9"/>
        <v>3888875772</v>
      </c>
      <c r="F48" s="42">
        <f t="shared" si="9"/>
        <v>4235147600</v>
      </c>
      <c r="G48" s="42">
        <f t="shared" si="9"/>
        <v>114283818</v>
      </c>
      <c r="H48" s="42">
        <f t="shared" si="9"/>
        <v>295735548</v>
      </c>
      <c r="I48" s="42">
        <f t="shared" si="9"/>
        <v>304325460</v>
      </c>
      <c r="J48" s="42">
        <f t="shared" si="9"/>
        <v>714344826</v>
      </c>
      <c r="K48" s="42">
        <f t="shared" si="9"/>
        <v>262566676</v>
      </c>
      <c r="L48" s="42">
        <f t="shared" si="9"/>
        <v>288428619</v>
      </c>
      <c r="M48" s="42">
        <f t="shared" si="9"/>
        <v>257340933</v>
      </c>
      <c r="N48" s="42">
        <f t="shared" si="9"/>
        <v>808336228</v>
      </c>
      <c r="O48" s="42">
        <f t="shared" si="9"/>
        <v>229020727</v>
      </c>
      <c r="P48" s="42">
        <f t="shared" si="9"/>
        <v>229279851</v>
      </c>
      <c r="Q48" s="42">
        <f t="shared" si="9"/>
        <v>249327481</v>
      </c>
      <c r="R48" s="42">
        <f t="shared" si="9"/>
        <v>707628059</v>
      </c>
      <c r="S48" s="42">
        <f t="shared" si="9"/>
        <v>108289627</v>
      </c>
      <c r="T48" s="42">
        <f t="shared" si="9"/>
        <v>302094613</v>
      </c>
      <c r="U48" s="42">
        <f t="shared" si="9"/>
        <v>0</v>
      </c>
      <c r="V48" s="42">
        <f t="shared" si="9"/>
        <v>410384240</v>
      </c>
      <c r="W48" s="42">
        <f t="shared" si="9"/>
        <v>2640693353</v>
      </c>
      <c r="X48" s="42">
        <f t="shared" si="9"/>
        <v>4235147600</v>
      </c>
      <c r="Y48" s="42">
        <f t="shared" si="9"/>
        <v>-1594454247</v>
      </c>
      <c r="Z48" s="43">
        <f>+IF(X48&lt;&gt;0,+(Y48/X48)*100,0)</f>
        <v>-37.64813880394629</v>
      </c>
      <c r="AA48" s="40">
        <f>+AA28+AA32+AA38+AA42+AA47</f>
        <v>4235147600</v>
      </c>
    </row>
    <row r="49" spans="1:27" ht="12.75">
      <c r="A49" s="14" t="s">
        <v>76</v>
      </c>
      <c r="B49" s="15"/>
      <c r="C49" s="44">
        <f aca="true" t="shared" si="10" ref="C49:Y49">+C25-C48</f>
        <v>-59000879</v>
      </c>
      <c r="D49" s="44">
        <f>+D25-D48</f>
        <v>0</v>
      </c>
      <c r="E49" s="45">
        <f t="shared" si="10"/>
        <v>-495192975</v>
      </c>
      <c r="F49" s="46">
        <f t="shared" si="10"/>
        <v>-864054795</v>
      </c>
      <c r="G49" s="46">
        <f t="shared" si="10"/>
        <v>269160708</v>
      </c>
      <c r="H49" s="46">
        <f t="shared" si="10"/>
        <v>-75601461</v>
      </c>
      <c r="I49" s="46">
        <f t="shared" si="10"/>
        <v>-95859113</v>
      </c>
      <c r="J49" s="46">
        <f t="shared" si="10"/>
        <v>97700134</v>
      </c>
      <c r="K49" s="46">
        <f t="shared" si="10"/>
        <v>-45002082</v>
      </c>
      <c r="L49" s="46">
        <f t="shared" si="10"/>
        <v>-76795332</v>
      </c>
      <c r="M49" s="46">
        <f t="shared" si="10"/>
        <v>154890679</v>
      </c>
      <c r="N49" s="46">
        <f t="shared" si="10"/>
        <v>33093265</v>
      </c>
      <c r="O49" s="46">
        <f t="shared" si="10"/>
        <v>-22479960</v>
      </c>
      <c r="P49" s="46">
        <f t="shared" si="10"/>
        <v>-16115877</v>
      </c>
      <c r="Q49" s="46">
        <f t="shared" si="10"/>
        <v>63376739</v>
      </c>
      <c r="R49" s="46">
        <f t="shared" si="10"/>
        <v>24780902</v>
      </c>
      <c r="S49" s="46">
        <f t="shared" si="10"/>
        <v>77082756</v>
      </c>
      <c r="T49" s="46">
        <f t="shared" si="10"/>
        <v>-112129484</v>
      </c>
      <c r="U49" s="46">
        <f t="shared" si="10"/>
        <v>0</v>
      </c>
      <c r="V49" s="46">
        <f t="shared" si="10"/>
        <v>-35046728</v>
      </c>
      <c r="W49" s="46">
        <f t="shared" si="10"/>
        <v>120527573</v>
      </c>
      <c r="X49" s="46">
        <f>IF(F25=F48,0,X25-X48)</f>
        <v>-864054795</v>
      </c>
      <c r="Y49" s="46">
        <f t="shared" si="10"/>
        <v>984582368</v>
      </c>
      <c r="Z49" s="47">
        <f>+IF(X49&lt;&gt;0,+(Y49/X49)*100,0)</f>
        <v>-113.94906592700525</v>
      </c>
      <c r="AA49" s="44">
        <f>+AA25-AA48</f>
        <v>-864054795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586284451</v>
      </c>
      <c r="D5" s="19">
        <f>SUM(D6:D8)</f>
        <v>0</v>
      </c>
      <c r="E5" s="20">
        <f t="shared" si="0"/>
        <v>578818906</v>
      </c>
      <c r="F5" s="21">
        <f t="shared" si="0"/>
        <v>587602858</v>
      </c>
      <c r="G5" s="21">
        <f t="shared" si="0"/>
        <v>81560335</v>
      </c>
      <c r="H5" s="21">
        <f t="shared" si="0"/>
        <v>42933088</v>
      </c>
      <c r="I5" s="21">
        <f t="shared" si="0"/>
        <v>37126553</v>
      </c>
      <c r="J5" s="21">
        <f t="shared" si="0"/>
        <v>161619976</v>
      </c>
      <c r="K5" s="21">
        <f t="shared" si="0"/>
        <v>37583569</v>
      </c>
      <c r="L5" s="21">
        <f t="shared" si="0"/>
        <v>53877870</v>
      </c>
      <c r="M5" s="21">
        <f t="shared" si="0"/>
        <v>75319800</v>
      </c>
      <c r="N5" s="21">
        <f t="shared" si="0"/>
        <v>166781239</v>
      </c>
      <c r="O5" s="21">
        <f t="shared" si="0"/>
        <v>42566046</v>
      </c>
      <c r="P5" s="21">
        <f t="shared" si="0"/>
        <v>40365170</v>
      </c>
      <c r="Q5" s="21">
        <f t="shared" si="0"/>
        <v>63962104</v>
      </c>
      <c r="R5" s="21">
        <f t="shared" si="0"/>
        <v>146893320</v>
      </c>
      <c r="S5" s="21">
        <f t="shared" si="0"/>
        <v>34678014</v>
      </c>
      <c r="T5" s="21">
        <f t="shared" si="0"/>
        <v>31470027</v>
      </c>
      <c r="U5" s="21">
        <f t="shared" si="0"/>
        <v>47884302</v>
      </c>
      <c r="V5" s="21">
        <f t="shared" si="0"/>
        <v>114032343</v>
      </c>
      <c r="W5" s="21">
        <f t="shared" si="0"/>
        <v>589326878</v>
      </c>
      <c r="X5" s="21">
        <f t="shared" si="0"/>
        <v>587602858</v>
      </c>
      <c r="Y5" s="21">
        <f t="shared" si="0"/>
        <v>1724020</v>
      </c>
      <c r="Z5" s="4">
        <f>+IF(X5&lt;&gt;0,+(Y5/X5)*100,0)</f>
        <v>0.29339884524523535</v>
      </c>
      <c r="AA5" s="19">
        <f>SUM(AA6:AA8)</f>
        <v>587602858</v>
      </c>
    </row>
    <row r="6" spans="1:27" ht="12.75">
      <c r="A6" s="5" t="s">
        <v>32</v>
      </c>
      <c r="B6" s="3"/>
      <c r="C6" s="22">
        <v>86343787</v>
      </c>
      <c r="D6" s="22"/>
      <c r="E6" s="23">
        <v>92283931</v>
      </c>
      <c r="F6" s="24">
        <v>91922470</v>
      </c>
      <c r="G6" s="24">
        <v>38248832</v>
      </c>
      <c r="H6" s="24">
        <v>3109</v>
      </c>
      <c r="I6" s="24">
        <v>15043</v>
      </c>
      <c r="J6" s="24">
        <v>38266984</v>
      </c>
      <c r="K6" s="24">
        <v>1717</v>
      </c>
      <c r="L6" s="24">
        <v>8826</v>
      </c>
      <c r="M6" s="24">
        <v>30597199</v>
      </c>
      <c r="N6" s="24">
        <v>30607742</v>
      </c>
      <c r="O6" s="24">
        <v>37427</v>
      </c>
      <c r="P6" s="24">
        <v>34913</v>
      </c>
      <c r="Q6" s="24">
        <v>22960091</v>
      </c>
      <c r="R6" s="24">
        <v>23032431</v>
      </c>
      <c r="S6" s="24"/>
      <c r="T6" s="24">
        <v>6831</v>
      </c>
      <c r="U6" s="24">
        <v>172459</v>
      </c>
      <c r="V6" s="24">
        <v>179290</v>
      </c>
      <c r="W6" s="24">
        <v>92086447</v>
      </c>
      <c r="X6" s="24">
        <v>91922470</v>
      </c>
      <c r="Y6" s="24">
        <v>163977</v>
      </c>
      <c r="Z6" s="6">
        <v>0.18</v>
      </c>
      <c r="AA6" s="22">
        <v>91922470</v>
      </c>
    </row>
    <row r="7" spans="1:27" ht="12.75">
      <c r="A7" s="5" t="s">
        <v>33</v>
      </c>
      <c r="B7" s="3"/>
      <c r="C7" s="25">
        <v>499940664</v>
      </c>
      <c r="D7" s="25"/>
      <c r="E7" s="26">
        <v>486534975</v>
      </c>
      <c r="F7" s="27">
        <v>495680388</v>
      </c>
      <c r="G7" s="27">
        <v>43311503</v>
      </c>
      <c r="H7" s="27">
        <v>42929979</v>
      </c>
      <c r="I7" s="27">
        <v>37111510</v>
      </c>
      <c r="J7" s="27">
        <v>123352992</v>
      </c>
      <c r="K7" s="27">
        <v>37581852</v>
      </c>
      <c r="L7" s="27">
        <v>53869044</v>
      </c>
      <c r="M7" s="27">
        <v>44722601</v>
      </c>
      <c r="N7" s="27">
        <v>136173497</v>
      </c>
      <c r="O7" s="27">
        <v>42528619</v>
      </c>
      <c r="P7" s="27">
        <v>40330257</v>
      </c>
      <c r="Q7" s="27">
        <v>41002013</v>
      </c>
      <c r="R7" s="27">
        <v>123860889</v>
      </c>
      <c r="S7" s="27">
        <v>34678014</v>
      </c>
      <c r="T7" s="27">
        <v>31463196</v>
      </c>
      <c r="U7" s="27">
        <v>47711843</v>
      </c>
      <c r="V7" s="27">
        <v>113853053</v>
      </c>
      <c r="W7" s="27">
        <v>497240431</v>
      </c>
      <c r="X7" s="27">
        <v>495680388</v>
      </c>
      <c r="Y7" s="27">
        <v>1560043</v>
      </c>
      <c r="Z7" s="7">
        <v>0.31</v>
      </c>
      <c r="AA7" s="25">
        <v>495680388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40592059</v>
      </c>
      <c r="D9" s="19">
        <f>SUM(D10:D14)</f>
        <v>0</v>
      </c>
      <c r="E9" s="20">
        <f t="shared" si="1"/>
        <v>47199745</v>
      </c>
      <c r="F9" s="21">
        <f t="shared" si="1"/>
        <v>45663143</v>
      </c>
      <c r="G9" s="21">
        <f t="shared" si="1"/>
        <v>670307</v>
      </c>
      <c r="H9" s="21">
        <f t="shared" si="1"/>
        <v>3161545</v>
      </c>
      <c r="I9" s="21">
        <f t="shared" si="1"/>
        <v>3657527</v>
      </c>
      <c r="J9" s="21">
        <f t="shared" si="1"/>
        <v>7489379</v>
      </c>
      <c r="K9" s="21">
        <f t="shared" si="1"/>
        <v>1863748</v>
      </c>
      <c r="L9" s="21">
        <f t="shared" si="1"/>
        <v>2148004</v>
      </c>
      <c r="M9" s="21">
        <f t="shared" si="1"/>
        <v>968004</v>
      </c>
      <c r="N9" s="21">
        <f t="shared" si="1"/>
        <v>4979756</v>
      </c>
      <c r="O9" s="21">
        <f t="shared" si="1"/>
        <v>1163820</v>
      </c>
      <c r="P9" s="21">
        <f t="shared" si="1"/>
        <v>4028385</v>
      </c>
      <c r="Q9" s="21">
        <f t="shared" si="1"/>
        <v>38379389</v>
      </c>
      <c r="R9" s="21">
        <f t="shared" si="1"/>
        <v>43571594</v>
      </c>
      <c r="S9" s="21">
        <f t="shared" si="1"/>
        <v>55012</v>
      </c>
      <c r="T9" s="21">
        <f t="shared" si="1"/>
        <v>1804279</v>
      </c>
      <c r="U9" s="21">
        <f t="shared" si="1"/>
        <v>66288928</v>
      </c>
      <c r="V9" s="21">
        <f t="shared" si="1"/>
        <v>68148219</v>
      </c>
      <c r="W9" s="21">
        <f t="shared" si="1"/>
        <v>124188948</v>
      </c>
      <c r="X9" s="21">
        <f t="shared" si="1"/>
        <v>45663143</v>
      </c>
      <c r="Y9" s="21">
        <f t="shared" si="1"/>
        <v>78525805</v>
      </c>
      <c r="Z9" s="4">
        <f>+IF(X9&lt;&gt;0,+(Y9/X9)*100,0)</f>
        <v>171.96758663765218</v>
      </c>
      <c r="AA9" s="19">
        <f>SUM(AA10:AA14)</f>
        <v>45663143</v>
      </c>
    </row>
    <row r="10" spans="1:27" ht="12.75">
      <c r="A10" s="5" t="s">
        <v>36</v>
      </c>
      <c r="B10" s="3"/>
      <c r="C10" s="22">
        <v>15964636</v>
      </c>
      <c r="D10" s="22"/>
      <c r="E10" s="23">
        <v>22834043</v>
      </c>
      <c r="F10" s="24">
        <v>22812945</v>
      </c>
      <c r="G10" s="24">
        <v>218286</v>
      </c>
      <c r="H10" s="24">
        <v>2780618</v>
      </c>
      <c r="I10" s="24">
        <v>3192928</v>
      </c>
      <c r="J10" s="24">
        <v>6191832</v>
      </c>
      <c r="K10" s="24">
        <v>910258</v>
      </c>
      <c r="L10" s="24">
        <v>1670691</v>
      </c>
      <c r="M10" s="24">
        <v>696443</v>
      </c>
      <c r="N10" s="24">
        <v>3277392</v>
      </c>
      <c r="O10" s="24">
        <v>318979</v>
      </c>
      <c r="P10" s="24">
        <v>2789728</v>
      </c>
      <c r="Q10" s="24">
        <v>5049650</v>
      </c>
      <c r="R10" s="24">
        <v>8158357</v>
      </c>
      <c r="S10" s="24">
        <v>30362</v>
      </c>
      <c r="T10" s="24">
        <v>1336358</v>
      </c>
      <c r="U10" s="24">
        <v>-562901</v>
      </c>
      <c r="V10" s="24">
        <v>803819</v>
      </c>
      <c r="W10" s="24">
        <v>18431400</v>
      </c>
      <c r="X10" s="24">
        <v>22812945</v>
      </c>
      <c r="Y10" s="24">
        <v>-4381545</v>
      </c>
      <c r="Z10" s="6">
        <v>-19.21</v>
      </c>
      <c r="AA10" s="22">
        <v>22812945</v>
      </c>
    </row>
    <row r="11" spans="1:27" ht="12.75">
      <c r="A11" s="5" t="s">
        <v>37</v>
      </c>
      <c r="B11" s="3"/>
      <c r="C11" s="22">
        <v>7447353</v>
      </c>
      <c r="D11" s="22"/>
      <c r="E11" s="23">
        <v>3897069</v>
      </c>
      <c r="F11" s="24">
        <v>3943999</v>
      </c>
      <c r="G11" s="24">
        <v>78938</v>
      </c>
      <c r="H11" s="24">
        <v>33284</v>
      </c>
      <c r="I11" s="24">
        <v>73849</v>
      </c>
      <c r="J11" s="24">
        <v>186071</v>
      </c>
      <c r="K11" s="24">
        <v>182028</v>
      </c>
      <c r="L11" s="24">
        <v>93813</v>
      </c>
      <c r="M11" s="24">
        <v>88210</v>
      </c>
      <c r="N11" s="24">
        <v>364051</v>
      </c>
      <c r="O11" s="24">
        <v>318153</v>
      </c>
      <c r="P11" s="24">
        <v>956198</v>
      </c>
      <c r="Q11" s="24">
        <v>790864</v>
      </c>
      <c r="R11" s="24">
        <v>2065215</v>
      </c>
      <c r="S11" s="24">
        <v>15150</v>
      </c>
      <c r="T11" s="24">
        <v>467230</v>
      </c>
      <c r="U11" s="24">
        <v>946001</v>
      </c>
      <c r="V11" s="24">
        <v>1428381</v>
      </c>
      <c r="W11" s="24">
        <v>4043718</v>
      </c>
      <c r="X11" s="24">
        <v>3943999</v>
      </c>
      <c r="Y11" s="24">
        <v>99719</v>
      </c>
      <c r="Z11" s="6">
        <v>2.53</v>
      </c>
      <c r="AA11" s="22">
        <v>3943999</v>
      </c>
    </row>
    <row r="12" spans="1:27" ht="12.75">
      <c r="A12" s="5" t="s">
        <v>38</v>
      </c>
      <c r="B12" s="3"/>
      <c r="C12" s="22">
        <v>17007216</v>
      </c>
      <c r="D12" s="22"/>
      <c r="E12" s="23">
        <v>19967114</v>
      </c>
      <c r="F12" s="24">
        <v>18656513</v>
      </c>
      <c r="G12" s="24">
        <v>365723</v>
      </c>
      <c r="H12" s="24">
        <v>340492</v>
      </c>
      <c r="I12" s="24">
        <v>385339</v>
      </c>
      <c r="J12" s="24">
        <v>1091554</v>
      </c>
      <c r="K12" s="24">
        <v>771462</v>
      </c>
      <c r="L12" s="24">
        <v>383500</v>
      </c>
      <c r="M12" s="24">
        <v>181611</v>
      </c>
      <c r="N12" s="24">
        <v>1336573</v>
      </c>
      <c r="O12" s="24">
        <v>523208</v>
      </c>
      <c r="P12" s="24">
        <v>282459</v>
      </c>
      <c r="Q12" s="24">
        <v>32533655</v>
      </c>
      <c r="R12" s="24">
        <v>33339322</v>
      </c>
      <c r="S12" s="24">
        <v>9500</v>
      </c>
      <c r="T12" s="24">
        <v>691</v>
      </c>
      <c r="U12" s="24">
        <v>65702425</v>
      </c>
      <c r="V12" s="24">
        <v>65712616</v>
      </c>
      <c r="W12" s="24">
        <v>101480065</v>
      </c>
      <c r="X12" s="24">
        <v>18656513</v>
      </c>
      <c r="Y12" s="24">
        <v>82823552</v>
      </c>
      <c r="Z12" s="6">
        <v>443.94</v>
      </c>
      <c r="AA12" s="22">
        <v>18656513</v>
      </c>
    </row>
    <row r="13" spans="1:27" ht="12.75">
      <c r="A13" s="5" t="s">
        <v>39</v>
      </c>
      <c r="B13" s="3"/>
      <c r="C13" s="22">
        <v>20448</v>
      </c>
      <c r="D13" s="22"/>
      <c r="E13" s="23">
        <v>238400</v>
      </c>
      <c r="F13" s="24">
        <v>221566</v>
      </c>
      <c r="G13" s="24">
        <v>400</v>
      </c>
      <c r="H13" s="24">
        <v>191</v>
      </c>
      <c r="I13" s="24">
        <v>191</v>
      </c>
      <c r="J13" s="24">
        <v>782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782</v>
      </c>
      <c r="X13" s="24">
        <v>221566</v>
      </c>
      <c r="Y13" s="24">
        <v>-220784</v>
      </c>
      <c r="Z13" s="6">
        <v>-99.65</v>
      </c>
      <c r="AA13" s="22">
        <v>221566</v>
      </c>
    </row>
    <row r="14" spans="1:27" ht="12.75">
      <c r="A14" s="5" t="s">
        <v>40</v>
      </c>
      <c r="B14" s="3"/>
      <c r="C14" s="25">
        <v>152406</v>
      </c>
      <c r="D14" s="25"/>
      <c r="E14" s="26">
        <v>263119</v>
      </c>
      <c r="F14" s="27">
        <v>28120</v>
      </c>
      <c r="G14" s="27">
        <v>6960</v>
      </c>
      <c r="H14" s="27">
        <v>6960</v>
      </c>
      <c r="I14" s="27">
        <v>5220</v>
      </c>
      <c r="J14" s="27">
        <v>19140</v>
      </c>
      <c r="K14" s="27"/>
      <c r="L14" s="27"/>
      <c r="M14" s="27">
        <v>1740</v>
      </c>
      <c r="N14" s="27">
        <v>1740</v>
      </c>
      <c r="O14" s="27">
        <v>3480</v>
      </c>
      <c r="P14" s="27"/>
      <c r="Q14" s="27">
        <v>5220</v>
      </c>
      <c r="R14" s="27">
        <v>8700</v>
      </c>
      <c r="S14" s="27"/>
      <c r="T14" s="27"/>
      <c r="U14" s="27">
        <v>203403</v>
      </c>
      <c r="V14" s="27">
        <v>203403</v>
      </c>
      <c r="W14" s="27">
        <v>232983</v>
      </c>
      <c r="X14" s="27">
        <v>28120</v>
      </c>
      <c r="Y14" s="27">
        <v>204863</v>
      </c>
      <c r="Z14" s="7">
        <v>728.53</v>
      </c>
      <c r="AA14" s="25">
        <v>28120</v>
      </c>
    </row>
    <row r="15" spans="1:27" ht="12.75">
      <c r="A15" s="2" t="s">
        <v>41</v>
      </c>
      <c r="B15" s="8"/>
      <c r="C15" s="19">
        <f aca="true" t="shared" si="2" ref="C15:Y15">SUM(C16:C18)</f>
        <v>30158453</v>
      </c>
      <c r="D15" s="19">
        <f>SUM(D16:D18)</f>
        <v>0</v>
      </c>
      <c r="E15" s="20">
        <f t="shared" si="2"/>
        <v>26661528</v>
      </c>
      <c r="F15" s="21">
        <f t="shared" si="2"/>
        <v>16879277</v>
      </c>
      <c r="G15" s="21">
        <f t="shared" si="2"/>
        <v>357801</v>
      </c>
      <c r="H15" s="21">
        <f t="shared" si="2"/>
        <v>5607135</v>
      </c>
      <c r="I15" s="21">
        <f t="shared" si="2"/>
        <v>4590210</v>
      </c>
      <c r="J15" s="21">
        <f t="shared" si="2"/>
        <v>10555146</v>
      </c>
      <c r="K15" s="21">
        <f t="shared" si="2"/>
        <v>902370</v>
      </c>
      <c r="L15" s="21">
        <f t="shared" si="2"/>
        <v>2117006</v>
      </c>
      <c r="M15" s="21">
        <f t="shared" si="2"/>
        <v>355243</v>
      </c>
      <c r="N15" s="21">
        <f t="shared" si="2"/>
        <v>3374619</v>
      </c>
      <c r="O15" s="21">
        <f t="shared" si="2"/>
        <v>354583</v>
      </c>
      <c r="P15" s="21">
        <f t="shared" si="2"/>
        <v>4939545</v>
      </c>
      <c r="Q15" s="21">
        <f t="shared" si="2"/>
        <v>4690498</v>
      </c>
      <c r="R15" s="21">
        <f t="shared" si="2"/>
        <v>9984626</v>
      </c>
      <c r="S15" s="21">
        <f t="shared" si="2"/>
        <v>1498</v>
      </c>
      <c r="T15" s="21">
        <f t="shared" si="2"/>
        <v>745976</v>
      </c>
      <c r="U15" s="21">
        <f t="shared" si="2"/>
        <v>4603754</v>
      </c>
      <c r="V15" s="21">
        <f t="shared" si="2"/>
        <v>5351228</v>
      </c>
      <c r="W15" s="21">
        <f t="shared" si="2"/>
        <v>29265619</v>
      </c>
      <c r="X15" s="21">
        <f t="shared" si="2"/>
        <v>16879277</v>
      </c>
      <c r="Y15" s="21">
        <f t="shared" si="2"/>
        <v>12386342</v>
      </c>
      <c r="Z15" s="4">
        <f>+IF(X15&lt;&gt;0,+(Y15/X15)*100,0)</f>
        <v>73.38194639497888</v>
      </c>
      <c r="AA15" s="19">
        <f>SUM(AA16:AA18)</f>
        <v>16879277</v>
      </c>
    </row>
    <row r="16" spans="1:27" ht="12.75">
      <c r="A16" s="5" t="s">
        <v>42</v>
      </c>
      <c r="B16" s="3"/>
      <c r="C16" s="22">
        <v>6300508</v>
      </c>
      <c r="D16" s="22"/>
      <c r="E16" s="23">
        <v>4173218</v>
      </c>
      <c r="F16" s="24">
        <v>4422422</v>
      </c>
      <c r="G16" s="24">
        <v>356303</v>
      </c>
      <c r="H16" s="24">
        <v>300231</v>
      </c>
      <c r="I16" s="24">
        <v>277250</v>
      </c>
      <c r="J16" s="24">
        <v>933784</v>
      </c>
      <c r="K16" s="24">
        <v>526992</v>
      </c>
      <c r="L16" s="24">
        <v>312374</v>
      </c>
      <c r="M16" s="24">
        <v>255283</v>
      </c>
      <c r="N16" s="24">
        <v>1094649</v>
      </c>
      <c r="O16" s="24">
        <v>257991</v>
      </c>
      <c r="P16" s="24">
        <v>329712</v>
      </c>
      <c r="Q16" s="24">
        <v>272686</v>
      </c>
      <c r="R16" s="24">
        <v>860389</v>
      </c>
      <c r="S16" s="24"/>
      <c r="T16" s="24">
        <v>370626</v>
      </c>
      <c r="U16" s="24">
        <v>1325701</v>
      </c>
      <c r="V16" s="24">
        <v>1696327</v>
      </c>
      <c r="W16" s="24">
        <v>4585149</v>
      </c>
      <c r="X16" s="24">
        <v>4422422</v>
      </c>
      <c r="Y16" s="24">
        <v>162727</v>
      </c>
      <c r="Z16" s="6">
        <v>3.68</v>
      </c>
      <c r="AA16" s="22">
        <v>4422422</v>
      </c>
    </row>
    <row r="17" spans="1:27" ht="12.75">
      <c r="A17" s="5" t="s">
        <v>43</v>
      </c>
      <c r="B17" s="3"/>
      <c r="C17" s="22">
        <v>23857945</v>
      </c>
      <c r="D17" s="22"/>
      <c r="E17" s="23">
        <v>22443310</v>
      </c>
      <c r="F17" s="24">
        <v>12456855</v>
      </c>
      <c r="G17" s="24">
        <v>1498</v>
      </c>
      <c r="H17" s="24">
        <v>5306904</v>
      </c>
      <c r="I17" s="24">
        <v>4312960</v>
      </c>
      <c r="J17" s="24">
        <v>9621362</v>
      </c>
      <c r="K17" s="24">
        <v>375378</v>
      </c>
      <c r="L17" s="24">
        <v>1804632</v>
      </c>
      <c r="M17" s="24">
        <v>99960</v>
      </c>
      <c r="N17" s="24">
        <v>2279970</v>
      </c>
      <c r="O17" s="24">
        <v>96592</v>
      </c>
      <c r="P17" s="24">
        <v>4609833</v>
      </c>
      <c r="Q17" s="24">
        <v>4417812</v>
      </c>
      <c r="R17" s="24">
        <v>9124237</v>
      </c>
      <c r="S17" s="24">
        <v>1498</v>
      </c>
      <c r="T17" s="24">
        <v>375350</v>
      </c>
      <c r="U17" s="24">
        <v>3242153</v>
      </c>
      <c r="V17" s="24">
        <v>3619001</v>
      </c>
      <c r="W17" s="24">
        <v>24644570</v>
      </c>
      <c r="X17" s="24">
        <v>12456855</v>
      </c>
      <c r="Y17" s="24">
        <v>12187715</v>
      </c>
      <c r="Z17" s="6">
        <v>97.84</v>
      </c>
      <c r="AA17" s="22">
        <v>12456855</v>
      </c>
    </row>
    <row r="18" spans="1:27" ht="12.75">
      <c r="A18" s="5" t="s">
        <v>44</v>
      </c>
      <c r="B18" s="3"/>
      <c r="C18" s="22"/>
      <c r="D18" s="22"/>
      <c r="E18" s="23">
        <v>45000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v>35900</v>
      </c>
      <c r="V18" s="24">
        <v>35900</v>
      </c>
      <c r="W18" s="24">
        <v>35900</v>
      </c>
      <c r="X18" s="24"/>
      <c r="Y18" s="24">
        <v>35900</v>
      </c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916474130</v>
      </c>
      <c r="D19" s="19">
        <f>SUM(D20:D23)</f>
        <v>0</v>
      </c>
      <c r="E19" s="20">
        <f t="shared" si="3"/>
        <v>1054713912</v>
      </c>
      <c r="F19" s="21">
        <f t="shared" si="3"/>
        <v>1061534851</v>
      </c>
      <c r="G19" s="21">
        <f t="shared" si="3"/>
        <v>127457043</v>
      </c>
      <c r="H19" s="21">
        <f t="shared" si="3"/>
        <v>87215306</v>
      </c>
      <c r="I19" s="21">
        <f t="shared" si="3"/>
        <v>76356738</v>
      </c>
      <c r="J19" s="21">
        <f t="shared" si="3"/>
        <v>291029087</v>
      </c>
      <c r="K19" s="21">
        <f t="shared" si="3"/>
        <v>73320314</v>
      </c>
      <c r="L19" s="21">
        <f t="shared" si="3"/>
        <v>87858060</v>
      </c>
      <c r="M19" s="21">
        <f t="shared" si="3"/>
        <v>102862196</v>
      </c>
      <c r="N19" s="21">
        <f t="shared" si="3"/>
        <v>264040570</v>
      </c>
      <c r="O19" s="21">
        <f t="shared" si="3"/>
        <v>69733292</v>
      </c>
      <c r="P19" s="21">
        <f t="shared" si="3"/>
        <v>69800077</v>
      </c>
      <c r="Q19" s="21">
        <f t="shared" si="3"/>
        <v>97694262</v>
      </c>
      <c r="R19" s="21">
        <f t="shared" si="3"/>
        <v>237227631</v>
      </c>
      <c r="S19" s="21">
        <f t="shared" si="3"/>
        <v>66151175</v>
      </c>
      <c r="T19" s="21">
        <f t="shared" si="3"/>
        <v>84950076</v>
      </c>
      <c r="U19" s="21">
        <f t="shared" si="3"/>
        <v>74299059</v>
      </c>
      <c r="V19" s="21">
        <f t="shared" si="3"/>
        <v>225400310</v>
      </c>
      <c r="W19" s="21">
        <f t="shared" si="3"/>
        <v>1017697598</v>
      </c>
      <c r="X19" s="21">
        <f t="shared" si="3"/>
        <v>1061534851</v>
      </c>
      <c r="Y19" s="21">
        <f t="shared" si="3"/>
        <v>-43837253</v>
      </c>
      <c r="Z19" s="4">
        <f>+IF(X19&lt;&gt;0,+(Y19/X19)*100,0)</f>
        <v>-4.129610342863816</v>
      </c>
      <c r="AA19" s="19">
        <f>SUM(AA20:AA23)</f>
        <v>1061534851</v>
      </c>
    </row>
    <row r="20" spans="1:27" ht="12.75">
      <c r="A20" s="5" t="s">
        <v>46</v>
      </c>
      <c r="B20" s="3"/>
      <c r="C20" s="22">
        <v>596197535</v>
      </c>
      <c r="D20" s="22"/>
      <c r="E20" s="23">
        <v>681074070</v>
      </c>
      <c r="F20" s="24">
        <v>671930933</v>
      </c>
      <c r="G20" s="24">
        <v>70203535</v>
      </c>
      <c r="H20" s="24">
        <v>63423503</v>
      </c>
      <c r="I20" s="24">
        <v>51658925</v>
      </c>
      <c r="J20" s="24">
        <v>185285963</v>
      </c>
      <c r="K20" s="24">
        <v>53314004</v>
      </c>
      <c r="L20" s="24">
        <v>57062312</v>
      </c>
      <c r="M20" s="24">
        <v>53058280</v>
      </c>
      <c r="N20" s="24">
        <v>163434596</v>
      </c>
      <c r="O20" s="24">
        <v>47884704</v>
      </c>
      <c r="P20" s="24">
        <v>45114792</v>
      </c>
      <c r="Q20" s="24">
        <v>54160991</v>
      </c>
      <c r="R20" s="24">
        <v>147160487</v>
      </c>
      <c r="S20" s="24">
        <v>45458424</v>
      </c>
      <c r="T20" s="24">
        <v>50185275</v>
      </c>
      <c r="U20" s="24">
        <v>50375298</v>
      </c>
      <c r="V20" s="24">
        <v>146018997</v>
      </c>
      <c r="W20" s="24">
        <v>641900043</v>
      </c>
      <c r="X20" s="24">
        <v>671930933</v>
      </c>
      <c r="Y20" s="24">
        <v>-30030890</v>
      </c>
      <c r="Z20" s="6">
        <v>-4.47</v>
      </c>
      <c r="AA20" s="22">
        <v>671930933</v>
      </c>
    </row>
    <row r="21" spans="1:27" ht="12.75">
      <c r="A21" s="5" t="s">
        <v>47</v>
      </c>
      <c r="B21" s="3"/>
      <c r="C21" s="22">
        <v>119094120</v>
      </c>
      <c r="D21" s="22"/>
      <c r="E21" s="23">
        <v>156455710</v>
      </c>
      <c r="F21" s="24">
        <v>168324981</v>
      </c>
      <c r="G21" s="24">
        <v>20246344</v>
      </c>
      <c r="H21" s="24">
        <v>11042564</v>
      </c>
      <c r="I21" s="24">
        <v>11830428</v>
      </c>
      <c r="J21" s="24">
        <v>43119336</v>
      </c>
      <c r="K21" s="24">
        <v>7109342</v>
      </c>
      <c r="L21" s="24">
        <v>17616174</v>
      </c>
      <c r="M21" s="24">
        <v>17767513</v>
      </c>
      <c r="N21" s="24">
        <v>42493029</v>
      </c>
      <c r="O21" s="24">
        <v>8678855</v>
      </c>
      <c r="P21" s="24">
        <v>11752087</v>
      </c>
      <c r="Q21" s="24">
        <v>16538697</v>
      </c>
      <c r="R21" s="24">
        <v>36969639</v>
      </c>
      <c r="S21" s="24">
        <v>8033925</v>
      </c>
      <c r="T21" s="24">
        <v>21189762</v>
      </c>
      <c r="U21" s="24">
        <v>10670534</v>
      </c>
      <c r="V21" s="24">
        <v>39894221</v>
      </c>
      <c r="W21" s="24">
        <v>162476225</v>
      </c>
      <c r="X21" s="24">
        <v>168324981</v>
      </c>
      <c r="Y21" s="24">
        <v>-5848756</v>
      </c>
      <c r="Z21" s="6">
        <v>-3.47</v>
      </c>
      <c r="AA21" s="22">
        <v>168324981</v>
      </c>
    </row>
    <row r="22" spans="1:27" ht="12.75">
      <c r="A22" s="5" t="s">
        <v>48</v>
      </c>
      <c r="B22" s="3"/>
      <c r="C22" s="25">
        <v>90407670</v>
      </c>
      <c r="D22" s="25"/>
      <c r="E22" s="26">
        <v>96292089</v>
      </c>
      <c r="F22" s="27">
        <v>98840599</v>
      </c>
      <c r="G22" s="27">
        <v>16685416</v>
      </c>
      <c r="H22" s="27">
        <v>5994191</v>
      </c>
      <c r="I22" s="27">
        <v>6159290</v>
      </c>
      <c r="J22" s="27">
        <v>28838897</v>
      </c>
      <c r="K22" s="27">
        <v>6202840</v>
      </c>
      <c r="L22" s="27">
        <v>6356822</v>
      </c>
      <c r="M22" s="27">
        <v>14524963</v>
      </c>
      <c r="N22" s="27">
        <v>27084625</v>
      </c>
      <c r="O22" s="27">
        <v>6485796</v>
      </c>
      <c r="P22" s="27">
        <v>6182357</v>
      </c>
      <c r="Q22" s="27">
        <v>12217104</v>
      </c>
      <c r="R22" s="27">
        <v>24885257</v>
      </c>
      <c r="S22" s="27">
        <v>6099437</v>
      </c>
      <c r="T22" s="27">
        <v>6108236</v>
      </c>
      <c r="U22" s="27">
        <v>5619076</v>
      </c>
      <c r="V22" s="27">
        <v>17826749</v>
      </c>
      <c r="W22" s="27">
        <v>98635528</v>
      </c>
      <c r="X22" s="27">
        <v>98840599</v>
      </c>
      <c r="Y22" s="27">
        <v>-205071</v>
      </c>
      <c r="Z22" s="7">
        <v>-0.21</v>
      </c>
      <c r="AA22" s="25">
        <v>98840599</v>
      </c>
    </row>
    <row r="23" spans="1:27" ht="12.75">
      <c r="A23" s="5" t="s">
        <v>49</v>
      </c>
      <c r="B23" s="3"/>
      <c r="C23" s="22">
        <v>110774805</v>
      </c>
      <c r="D23" s="22"/>
      <c r="E23" s="23">
        <v>120892043</v>
      </c>
      <c r="F23" s="24">
        <v>122438338</v>
      </c>
      <c r="G23" s="24">
        <v>20321748</v>
      </c>
      <c r="H23" s="24">
        <v>6755048</v>
      </c>
      <c r="I23" s="24">
        <v>6708095</v>
      </c>
      <c r="J23" s="24">
        <v>33784891</v>
      </c>
      <c r="K23" s="24">
        <v>6694128</v>
      </c>
      <c r="L23" s="24">
        <v>6822752</v>
      </c>
      <c r="M23" s="24">
        <v>17511440</v>
      </c>
      <c r="N23" s="24">
        <v>31028320</v>
      </c>
      <c r="O23" s="24">
        <v>6683937</v>
      </c>
      <c r="P23" s="24">
        <v>6750841</v>
      </c>
      <c r="Q23" s="24">
        <v>14777470</v>
      </c>
      <c r="R23" s="24">
        <v>28212248</v>
      </c>
      <c r="S23" s="24">
        <v>6559389</v>
      </c>
      <c r="T23" s="24">
        <v>7466803</v>
      </c>
      <c r="U23" s="24">
        <v>7634151</v>
      </c>
      <c r="V23" s="24">
        <v>21660343</v>
      </c>
      <c r="W23" s="24">
        <v>114685802</v>
      </c>
      <c r="X23" s="24">
        <v>122438338</v>
      </c>
      <c r="Y23" s="24">
        <v>-7752536</v>
      </c>
      <c r="Z23" s="6">
        <v>-6.33</v>
      </c>
      <c r="AA23" s="22">
        <v>122438338</v>
      </c>
    </row>
    <row r="24" spans="1:27" ht="12.75">
      <c r="A24" s="2" t="s">
        <v>50</v>
      </c>
      <c r="B24" s="8" t="s">
        <v>51</v>
      </c>
      <c r="C24" s="19">
        <v>34676931</v>
      </c>
      <c r="D24" s="19"/>
      <c r="E24" s="20">
        <v>31942834</v>
      </c>
      <c r="F24" s="21">
        <v>32265665</v>
      </c>
      <c r="G24" s="21">
        <v>715211</v>
      </c>
      <c r="H24" s="21">
        <v>3215085</v>
      </c>
      <c r="I24" s="21">
        <v>553879</v>
      </c>
      <c r="J24" s="21">
        <v>4484175</v>
      </c>
      <c r="K24" s="21">
        <v>4951520</v>
      </c>
      <c r="L24" s="21">
        <v>2954873</v>
      </c>
      <c r="M24" s="21">
        <v>416527</v>
      </c>
      <c r="N24" s="21">
        <v>8322920</v>
      </c>
      <c r="O24" s="21">
        <v>4157719</v>
      </c>
      <c r="P24" s="21">
        <v>2923892</v>
      </c>
      <c r="Q24" s="21">
        <v>2380763</v>
      </c>
      <c r="R24" s="21">
        <v>9462374</v>
      </c>
      <c r="S24" s="21">
        <v>11405</v>
      </c>
      <c r="T24" s="21">
        <v>2001235</v>
      </c>
      <c r="U24" s="21">
        <v>314092</v>
      </c>
      <c r="V24" s="21">
        <v>2326732</v>
      </c>
      <c r="W24" s="21">
        <v>24596201</v>
      </c>
      <c r="X24" s="21">
        <v>32265665</v>
      </c>
      <c r="Y24" s="21">
        <v>-7669464</v>
      </c>
      <c r="Z24" s="4">
        <v>-23.77</v>
      </c>
      <c r="AA24" s="19">
        <v>32265665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1608186024</v>
      </c>
      <c r="D25" s="40">
        <f>+D5+D9+D15+D19+D24</f>
        <v>0</v>
      </c>
      <c r="E25" s="41">
        <f t="shared" si="4"/>
        <v>1739336925</v>
      </c>
      <c r="F25" s="42">
        <f t="shared" si="4"/>
        <v>1743945794</v>
      </c>
      <c r="G25" s="42">
        <f t="shared" si="4"/>
        <v>210760697</v>
      </c>
      <c r="H25" s="42">
        <f t="shared" si="4"/>
        <v>142132159</v>
      </c>
      <c r="I25" s="42">
        <f t="shared" si="4"/>
        <v>122284907</v>
      </c>
      <c r="J25" s="42">
        <f t="shared" si="4"/>
        <v>475177763</v>
      </c>
      <c r="K25" s="42">
        <f t="shared" si="4"/>
        <v>118621521</v>
      </c>
      <c r="L25" s="42">
        <f t="shared" si="4"/>
        <v>148955813</v>
      </c>
      <c r="M25" s="42">
        <f t="shared" si="4"/>
        <v>179921770</v>
      </c>
      <c r="N25" s="42">
        <f t="shared" si="4"/>
        <v>447499104</v>
      </c>
      <c r="O25" s="42">
        <f t="shared" si="4"/>
        <v>117975460</v>
      </c>
      <c r="P25" s="42">
        <f t="shared" si="4"/>
        <v>122057069</v>
      </c>
      <c r="Q25" s="42">
        <f t="shared" si="4"/>
        <v>207107016</v>
      </c>
      <c r="R25" s="42">
        <f t="shared" si="4"/>
        <v>447139545</v>
      </c>
      <c r="S25" s="42">
        <f t="shared" si="4"/>
        <v>100897104</v>
      </c>
      <c r="T25" s="42">
        <f t="shared" si="4"/>
        <v>120971593</v>
      </c>
      <c r="U25" s="42">
        <f t="shared" si="4"/>
        <v>193390135</v>
      </c>
      <c r="V25" s="42">
        <f t="shared" si="4"/>
        <v>415258832</v>
      </c>
      <c r="W25" s="42">
        <f t="shared" si="4"/>
        <v>1785075244</v>
      </c>
      <c r="X25" s="42">
        <f t="shared" si="4"/>
        <v>1743945794</v>
      </c>
      <c r="Y25" s="42">
        <f t="shared" si="4"/>
        <v>41129450</v>
      </c>
      <c r="Z25" s="43">
        <f>+IF(X25&lt;&gt;0,+(Y25/X25)*100,0)</f>
        <v>2.3584133257756523</v>
      </c>
      <c r="AA25" s="40">
        <f>+AA5+AA9+AA15+AA19+AA24</f>
        <v>1743945794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370567635</v>
      </c>
      <c r="D28" s="19">
        <f>SUM(D29:D31)</f>
        <v>0</v>
      </c>
      <c r="E28" s="20">
        <f t="shared" si="5"/>
        <v>371323272</v>
      </c>
      <c r="F28" s="21">
        <f t="shared" si="5"/>
        <v>425650478</v>
      </c>
      <c r="G28" s="21">
        <f t="shared" si="5"/>
        <v>22280057</v>
      </c>
      <c r="H28" s="21">
        <f t="shared" si="5"/>
        <v>36805731</v>
      </c>
      <c r="I28" s="21">
        <f t="shared" si="5"/>
        <v>26453728</v>
      </c>
      <c r="J28" s="21">
        <f t="shared" si="5"/>
        <v>85539516</v>
      </c>
      <c r="K28" s="21">
        <f t="shared" si="5"/>
        <v>30182246</v>
      </c>
      <c r="L28" s="21">
        <f t="shared" si="5"/>
        <v>27318624</v>
      </c>
      <c r="M28" s="21">
        <f t="shared" si="5"/>
        <v>25995198</v>
      </c>
      <c r="N28" s="21">
        <f t="shared" si="5"/>
        <v>83496068</v>
      </c>
      <c r="O28" s="21">
        <f t="shared" si="5"/>
        <v>25376683</v>
      </c>
      <c r="P28" s="21">
        <f t="shared" si="5"/>
        <v>26586616</v>
      </c>
      <c r="Q28" s="21">
        <f t="shared" si="5"/>
        <v>28858964</v>
      </c>
      <c r="R28" s="21">
        <f t="shared" si="5"/>
        <v>80822263</v>
      </c>
      <c r="S28" s="21">
        <f t="shared" si="5"/>
        <v>19740599</v>
      </c>
      <c r="T28" s="21">
        <f t="shared" si="5"/>
        <v>30806659</v>
      </c>
      <c r="U28" s="21">
        <f t="shared" si="5"/>
        <v>33991040</v>
      </c>
      <c r="V28" s="21">
        <f t="shared" si="5"/>
        <v>84538298</v>
      </c>
      <c r="W28" s="21">
        <f t="shared" si="5"/>
        <v>334396145</v>
      </c>
      <c r="X28" s="21">
        <f t="shared" si="5"/>
        <v>425650478</v>
      </c>
      <c r="Y28" s="21">
        <f t="shared" si="5"/>
        <v>-91254333</v>
      </c>
      <c r="Z28" s="4">
        <f>+IF(X28&lt;&gt;0,+(Y28/X28)*100,0)</f>
        <v>-21.438794907214927</v>
      </c>
      <c r="AA28" s="19">
        <f>SUM(AA29:AA31)</f>
        <v>425650478</v>
      </c>
    </row>
    <row r="29" spans="1:27" ht="12.75">
      <c r="A29" s="5" t="s">
        <v>32</v>
      </c>
      <c r="B29" s="3"/>
      <c r="C29" s="22">
        <v>95597001</v>
      </c>
      <c r="D29" s="22"/>
      <c r="E29" s="23">
        <v>75049004</v>
      </c>
      <c r="F29" s="24">
        <v>94022387</v>
      </c>
      <c r="G29" s="24">
        <v>5199679</v>
      </c>
      <c r="H29" s="24">
        <v>6908453</v>
      </c>
      <c r="I29" s="24">
        <v>5300323</v>
      </c>
      <c r="J29" s="24">
        <v>17408455</v>
      </c>
      <c r="K29" s="24">
        <v>4981334</v>
      </c>
      <c r="L29" s="24">
        <v>5199041</v>
      </c>
      <c r="M29" s="24">
        <v>5334300</v>
      </c>
      <c r="N29" s="24">
        <v>15514675</v>
      </c>
      <c r="O29" s="24">
        <v>6559741</v>
      </c>
      <c r="P29" s="24">
        <v>4928419</v>
      </c>
      <c r="Q29" s="24">
        <v>5402224</v>
      </c>
      <c r="R29" s="24">
        <v>16890384</v>
      </c>
      <c r="S29" s="24">
        <v>4877016</v>
      </c>
      <c r="T29" s="24">
        <v>11303411</v>
      </c>
      <c r="U29" s="24">
        <v>5465523</v>
      </c>
      <c r="V29" s="24">
        <v>21645950</v>
      </c>
      <c r="W29" s="24">
        <v>71459464</v>
      </c>
      <c r="X29" s="24">
        <v>94022387</v>
      </c>
      <c r="Y29" s="24">
        <v>-22562923</v>
      </c>
      <c r="Z29" s="6">
        <v>-24</v>
      </c>
      <c r="AA29" s="22">
        <v>94022387</v>
      </c>
    </row>
    <row r="30" spans="1:27" ht="12.75">
      <c r="A30" s="5" t="s">
        <v>33</v>
      </c>
      <c r="B30" s="3"/>
      <c r="C30" s="25">
        <v>270063143</v>
      </c>
      <c r="D30" s="25"/>
      <c r="E30" s="26">
        <v>291392730</v>
      </c>
      <c r="F30" s="27">
        <v>324884593</v>
      </c>
      <c r="G30" s="27">
        <v>16878992</v>
      </c>
      <c r="H30" s="27">
        <v>29619142</v>
      </c>
      <c r="I30" s="27">
        <v>20355079</v>
      </c>
      <c r="J30" s="27">
        <v>66853213</v>
      </c>
      <c r="K30" s="27">
        <v>24718963</v>
      </c>
      <c r="L30" s="27">
        <v>21688565</v>
      </c>
      <c r="M30" s="27">
        <v>20071560</v>
      </c>
      <c r="N30" s="27">
        <v>66479088</v>
      </c>
      <c r="O30" s="27">
        <v>18619438</v>
      </c>
      <c r="P30" s="27">
        <v>21116569</v>
      </c>
      <c r="Q30" s="27">
        <v>22528566</v>
      </c>
      <c r="R30" s="27">
        <v>62264573</v>
      </c>
      <c r="S30" s="27">
        <v>14010805</v>
      </c>
      <c r="T30" s="27">
        <v>19305331</v>
      </c>
      <c r="U30" s="27">
        <v>27627778</v>
      </c>
      <c r="V30" s="27">
        <v>60943914</v>
      </c>
      <c r="W30" s="27">
        <v>256540788</v>
      </c>
      <c r="X30" s="27">
        <v>324884593</v>
      </c>
      <c r="Y30" s="27">
        <v>-68343805</v>
      </c>
      <c r="Z30" s="7">
        <v>-21.04</v>
      </c>
      <c r="AA30" s="25">
        <v>324884593</v>
      </c>
    </row>
    <row r="31" spans="1:27" ht="12.75">
      <c r="A31" s="5" t="s">
        <v>34</v>
      </c>
      <c r="B31" s="3"/>
      <c r="C31" s="22">
        <v>4907491</v>
      </c>
      <c r="D31" s="22"/>
      <c r="E31" s="23">
        <v>4881538</v>
      </c>
      <c r="F31" s="24">
        <v>6743498</v>
      </c>
      <c r="G31" s="24">
        <v>201386</v>
      </c>
      <c r="H31" s="24">
        <v>278136</v>
      </c>
      <c r="I31" s="24">
        <v>798326</v>
      </c>
      <c r="J31" s="24">
        <v>1277848</v>
      </c>
      <c r="K31" s="24">
        <v>481949</v>
      </c>
      <c r="L31" s="24">
        <v>431018</v>
      </c>
      <c r="M31" s="24">
        <v>589338</v>
      </c>
      <c r="N31" s="24">
        <v>1502305</v>
      </c>
      <c r="O31" s="24">
        <v>197504</v>
      </c>
      <c r="P31" s="24">
        <v>541628</v>
      </c>
      <c r="Q31" s="24">
        <v>928174</v>
      </c>
      <c r="R31" s="24">
        <v>1667306</v>
      </c>
      <c r="S31" s="24">
        <v>852778</v>
      </c>
      <c r="T31" s="24">
        <v>197917</v>
      </c>
      <c r="U31" s="24">
        <v>897739</v>
      </c>
      <c r="V31" s="24">
        <v>1948434</v>
      </c>
      <c r="W31" s="24">
        <v>6395893</v>
      </c>
      <c r="X31" s="24">
        <v>6743498</v>
      </c>
      <c r="Y31" s="24">
        <v>-347605</v>
      </c>
      <c r="Z31" s="6">
        <v>-5.15</v>
      </c>
      <c r="AA31" s="22">
        <v>6743498</v>
      </c>
    </row>
    <row r="32" spans="1:27" ht="12.75">
      <c r="A32" s="2" t="s">
        <v>35</v>
      </c>
      <c r="B32" s="3"/>
      <c r="C32" s="19">
        <f aca="true" t="shared" si="6" ref="C32:Y32">SUM(C33:C37)</f>
        <v>220868847</v>
      </c>
      <c r="D32" s="19">
        <f>SUM(D33:D37)</f>
        <v>0</v>
      </c>
      <c r="E32" s="20">
        <f t="shared" si="6"/>
        <v>239856533</v>
      </c>
      <c r="F32" s="21">
        <f t="shared" si="6"/>
        <v>245965642</v>
      </c>
      <c r="G32" s="21">
        <f t="shared" si="6"/>
        <v>13159442</v>
      </c>
      <c r="H32" s="21">
        <f t="shared" si="6"/>
        <v>16841850</v>
      </c>
      <c r="I32" s="21">
        <f t="shared" si="6"/>
        <v>15312459</v>
      </c>
      <c r="J32" s="21">
        <f t="shared" si="6"/>
        <v>45313751</v>
      </c>
      <c r="K32" s="21">
        <f t="shared" si="6"/>
        <v>17711728</v>
      </c>
      <c r="L32" s="21">
        <f t="shared" si="6"/>
        <v>15713362</v>
      </c>
      <c r="M32" s="21">
        <f t="shared" si="6"/>
        <v>17889265</v>
      </c>
      <c r="N32" s="21">
        <f t="shared" si="6"/>
        <v>51314355</v>
      </c>
      <c r="O32" s="21">
        <f t="shared" si="6"/>
        <v>19557094</v>
      </c>
      <c r="P32" s="21">
        <f t="shared" si="6"/>
        <v>17255575</v>
      </c>
      <c r="Q32" s="21">
        <f t="shared" si="6"/>
        <v>21766537</v>
      </c>
      <c r="R32" s="21">
        <f t="shared" si="6"/>
        <v>58579206</v>
      </c>
      <c r="S32" s="21">
        <f t="shared" si="6"/>
        <v>16498265</v>
      </c>
      <c r="T32" s="21">
        <f t="shared" si="6"/>
        <v>18488903</v>
      </c>
      <c r="U32" s="21">
        <f t="shared" si="6"/>
        <v>23664533</v>
      </c>
      <c r="V32" s="21">
        <f t="shared" si="6"/>
        <v>58651701</v>
      </c>
      <c r="W32" s="21">
        <f t="shared" si="6"/>
        <v>213859013</v>
      </c>
      <c r="X32" s="21">
        <f t="shared" si="6"/>
        <v>245965642</v>
      </c>
      <c r="Y32" s="21">
        <f t="shared" si="6"/>
        <v>-32106629</v>
      </c>
      <c r="Z32" s="4">
        <f>+IF(X32&lt;&gt;0,+(Y32/X32)*100,0)</f>
        <v>-13.053298313916542</v>
      </c>
      <c r="AA32" s="19">
        <f>SUM(AA33:AA37)</f>
        <v>245965642</v>
      </c>
    </row>
    <row r="33" spans="1:27" ht="12.75">
      <c r="A33" s="5" t="s">
        <v>36</v>
      </c>
      <c r="B33" s="3"/>
      <c r="C33" s="22">
        <v>38190971</v>
      </c>
      <c r="D33" s="22"/>
      <c r="E33" s="23">
        <v>45134232</v>
      </c>
      <c r="F33" s="24">
        <v>49042842</v>
      </c>
      <c r="G33" s="24">
        <v>2474095</v>
      </c>
      <c r="H33" s="24">
        <v>4050262</v>
      </c>
      <c r="I33" s="24">
        <v>3471997</v>
      </c>
      <c r="J33" s="24">
        <v>9996354</v>
      </c>
      <c r="K33" s="24">
        <v>3584666</v>
      </c>
      <c r="L33" s="24">
        <v>3266230</v>
      </c>
      <c r="M33" s="24">
        <v>3788979</v>
      </c>
      <c r="N33" s="24">
        <v>10639875</v>
      </c>
      <c r="O33" s="24">
        <v>3604387</v>
      </c>
      <c r="P33" s="24">
        <v>3215004</v>
      </c>
      <c r="Q33" s="24">
        <v>4862907</v>
      </c>
      <c r="R33" s="24">
        <v>11682298</v>
      </c>
      <c r="S33" s="24">
        <v>2860966</v>
      </c>
      <c r="T33" s="24">
        <v>5451536</v>
      </c>
      <c r="U33" s="24">
        <v>3841011</v>
      </c>
      <c r="V33" s="24">
        <v>12153513</v>
      </c>
      <c r="W33" s="24">
        <v>44472040</v>
      </c>
      <c r="X33" s="24">
        <v>49042842</v>
      </c>
      <c r="Y33" s="24">
        <v>-4570802</v>
      </c>
      <c r="Z33" s="6">
        <v>-9.32</v>
      </c>
      <c r="AA33" s="22">
        <v>49042842</v>
      </c>
    </row>
    <row r="34" spans="1:27" ht="12.75">
      <c r="A34" s="5" t="s">
        <v>37</v>
      </c>
      <c r="B34" s="3"/>
      <c r="C34" s="22">
        <v>62940788</v>
      </c>
      <c r="D34" s="22"/>
      <c r="E34" s="23">
        <v>65050475</v>
      </c>
      <c r="F34" s="24">
        <v>64710728</v>
      </c>
      <c r="G34" s="24">
        <v>2662979</v>
      </c>
      <c r="H34" s="24">
        <v>4350211</v>
      </c>
      <c r="I34" s="24">
        <v>3649018</v>
      </c>
      <c r="J34" s="24">
        <v>10662208</v>
      </c>
      <c r="K34" s="24">
        <v>4338148</v>
      </c>
      <c r="L34" s="24">
        <v>3961173</v>
      </c>
      <c r="M34" s="24">
        <v>5594446</v>
      </c>
      <c r="N34" s="24">
        <v>13893767</v>
      </c>
      <c r="O34" s="24">
        <v>5792266</v>
      </c>
      <c r="P34" s="24">
        <v>5904810</v>
      </c>
      <c r="Q34" s="24">
        <v>7803910</v>
      </c>
      <c r="R34" s="24">
        <v>19500986</v>
      </c>
      <c r="S34" s="24">
        <v>5559778</v>
      </c>
      <c r="T34" s="24">
        <v>3981299</v>
      </c>
      <c r="U34" s="24">
        <v>7935359</v>
      </c>
      <c r="V34" s="24">
        <v>17476436</v>
      </c>
      <c r="W34" s="24">
        <v>61533397</v>
      </c>
      <c r="X34" s="24">
        <v>64710728</v>
      </c>
      <c r="Y34" s="24">
        <v>-3177331</v>
      </c>
      <c r="Z34" s="6">
        <v>-4.91</v>
      </c>
      <c r="AA34" s="22">
        <v>64710728</v>
      </c>
    </row>
    <row r="35" spans="1:27" ht="12.75">
      <c r="A35" s="5" t="s">
        <v>38</v>
      </c>
      <c r="B35" s="3"/>
      <c r="C35" s="22">
        <v>99240247</v>
      </c>
      <c r="D35" s="22"/>
      <c r="E35" s="23">
        <v>113775673</v>
      </c>
      <c r="F35" s="24">
        <v>117729065</v>
      </c>
      <c r="G35" s="24">
        <v>6921786</v>
      </c>
      <c r="H35" s="24">
        <v>7288939</v>
      </c>
      <c r="I35" s="24">
        <v>7055871</v>
      </c>
      <c r="J35" s="24">
        <v>21266596</v>
      </c>
      <c r="K35" s="24">
        <v>8566123</v>
      </c>
      <c r="L35" s="24">
        <v>7367666</v>
      </c>
      <c r="M35" s="24">
        <v>7435383</v>
      </c>
      <c r="N35" s="24">
        <v>23369172</v>
      </c>
      <c r="O35" s="24">
        <v>8928899</v>
      </c>
      <c r="P35" s="24">
        <v>7130751</v>
      </c>
      <c r="Q35" s="24">
        <v>7896333</v>
      </c>
      <c r="R35" s="24">
        <v>23955983</v>
      </c>
      <c r="S35" s="24">
        <v>7096864</v>
      </c>
      <c r="T35" s="24">
        <v>7962718</v>
      </c>
      <c r="U35" s="24">
        <v>10305504</v>
      </c>
      <c r="V35" s="24">
        <v>25365086</v>
      </c>
      <c r="W35" s="24">
        <v>93956837</v>
      </c>
      <c r="X35" s="24">
        <v>117729065</v>
      </c>
      <c r="Y35" s="24">
        <v>-23772228</v>
      </c>
      <c r="Z35" s="6">
        <v>-20.19</v>
      </c>
      <c r="AA35" s="22">
        <v>117729065</v>
      </c>
    </row>
    <row r="36" spans="1:27" ht="12.75">
      <c r="A36" s="5" t="s">
        <v>39</v>
      </c>
      <c r="B36" s="3"/>
      <c r="C36" s="22">
        <v>14092061</v>
      </c>
      <c r="D36" s="22"/>
      <c r="E36" s="23">
        <v>15896153</v>
      </c>
      <c r="F36" s="24">
        <v>14483007</v>
      </c>
      <c r="G36" s="24">
        <v>1100582</v>
      </c>
      <c r="H36" s="24">
        <v>1152438</v>
      </c>
      <c r="I36" s="24">
        <v>1135573</v>
      </c>
      <c r="J36" s="24">
        <v>3388593</v>
      </c>
      <c r="K36" s="24">
        <v>1222791</v>
      </c>
      <c r="L36" s="24">
        <v>1118293</v>
      </c>
      <c r="M36" s="24">
        <v>1070457</v>
      </c>
      <c r="N36" s="24">
        <v>3411541</v>
      </c>
      <c r="O36" s="24">
        <v>1231542</v>
      </c>
      <c r="P36" s="24">
        <v>1005010</v>
      </c>
      <c r="Q36" s="24">
        <v>1203387</v>
      </c>
      <c r="R36" s="24">
        <v>3439939</v>
      </c>
      <c r="S36" s="24">
        <v>980657</v>
      </c>
      <c r="T36" s="24">
        <v>1093350</v>
      </c>
      <c r="U36" s="24">
        <v>1582659</v>
      </c>
      <c r="V36" s="24">
        <v>3656666</v>
      </c>
      <c r="W36" s="24">
        <v>13896739</v>
      </c>
      <c r="X36" s="24">
        <v>14483007</v>
      </c>
      <c r="Y36" s="24">
        <v>-586268</v>
      </c>
      <c r="Z36" s="6">
        <v>-4.05</v>
      </c>
      <c r="AA36" s="22">
        <v>14483007</v>
      </c>
    </row>
    <row r="37" spans="1:27" ht="12.75">
      <c r="A37" s="5" t="s">
        <v>40</v>
      </c>
      <c r="B37" s="3"/>
      <c r="C37" s="25">
        <v>6404780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99463764</v>
      </c>
      <c r="D38" s="19">
        <f>SUM(D39:D41)</f>
        <v>0</v>
      </c>
      <c r="E38" s="20">
        <f t="shared" si="7"/>
        <v>128120052</v>
      </c>
      <c r="F38" s="21">
        <f t="shared" si="7"/>
        <v>133663905</v>
      </c>
      <c r="G38" s="21">
        <f t="shared" si="7"/>
        <v>4265820</v>
      </c>
      <c r="H38" s="21">
        <f t="shared" si="7"/>
        <v>12701562</v>
      </c>
      <c r="I38" s="21">
        <f t="shared" si="7"/>
        <v>8678350</v>
      </c>
      <c r="J38" s="21">
        <f t="shared" si="7"/>
        <v>25645732</v>
      </c>
      <c r="K38" s="21">
        <f t="shared" si="7"/>
        <v>9449738</v>
      </c>
      <c r="L38" s="21">
        <f t="shared" si="7"/>
        <v>9078540</v>
      </c>
      <c r="M38" s="21">
        <f t="shared" si="7"/>
        <v>9254609</v>
      </c>
      <c r="N38" s="21">
        <f t="shared" si="7"/>
        <v>27782887</v>
      </c>
      <c r="O38" s="21">
        <f t="shared" si="7"/>
        <v>9024852</v>
      </c>
      <c r="P38" s="21">
        <f t="shared" si="7"/>
        <v>13798465</v>
      </c>
      <c r="Q38" s="21">
        <f t="shared" si="7"/>
        <v>11054937</v>
      </c>
      <c r="R38" s="21">
        <f t="shared" si="7"/>
        <v>33878254</v>
      </c>
      <c r="S38" s="21">
        <f t="shared" si="7"/>
        <v>8510875</v>
      </c>
      <c r="T38" s="21">
        <f t="shared" si="7"/>
        <v>9916050</v>
      </c>
      <c r="U38" s="21">
        <f t="shared" si="7"/>
        <v>16016959</v>
      </c>
      <c r="V38" s="21">
        <f t="shared" si="7"/>
        <v>34443884</v>
      </c>
      <c r="W38" s="21">
        <f t="shared" si="7"/>
        <v>121750757</v>
      </c>
      <c r="X38" s="21">
        <f t="shared" si="7"/>
        <v>133663905</v>
      </c>
      <c r="Y38" s="21">
        <f t="shared" si="7"/>
        <v>-11913148</v>
      </c>
      <c r="Z38" s="4">
        <f>+IF(X38&lt;&gt;0,+(Y38/X38)*100,0)</f>
        <v>-8.912763696377118</v>
      </c>
      <c r="AA38" s="19">
        <f>SUM(AA39:AA41)</f>
        <v>133663905</v>
      </c>
    </row>
    <row r="39" spans="1:27" ht="12.75">
      <c r="A39" s="5" t="s">
        <v>42</v>
      </c>
      <c r="B39" s="3"/>
      <c r="C39" s="22">
        <v>20852749</v>
      </c>
      <c r="D39" s="22"/>
      <c r="E39" s="23">
        <v>26386282</v>
      </c>
      <c r="F39" s="24">
        <v>25347288</v>
      </c>
      <c r="G39" s="24">
        <v>1531162</v>
      </c>
      <c r="H39" s="24">
        <v>1514294</v>
      </c>
      <c r="I39" s="24">
        <v>1557614</v>
      </c>
      <c r="J39" s="24">
        <v>4603070</v>
      </c>
      <c r="K39" s="24">
        <v>1822632</v>
      </c>
      <c r="L39" s="24">
        <v>1524490</v>
      </c>
      <c r="M39" s="24">
        <v>1547144</v>
      </c>
      <c r="N39" s="24">
        <v>4894266</v>
      </c>
      <c r="O39" s="24">
        <v>1793304</v>
      </c>
      <c r="P39" s="24">
        <v>1973497</v>
      </c>
      <c r="Q39" s="24">
        <v>2291367</v>
      </c>
      <c r="R39" s="24">
        <v>6058168</v>
      </c>
      <c r="S39" s="24">
        <v>1454717</v>
      </c>
      <c r="T39" s="24">
        <v>2497264</v>
      </c>
      <c r="U39" s="24">
        <v>3289870</v>
      </c>
      <c r="V39" s="24">
        <v>7241851</v>
      </c>
      <c r="W39" s="24">
        <v>22797355</v>
      </c>
      <c r="X39" s="24">
        <v>25347288</v>
      </c>
      <c r="Y39" s="24">
        <v>-2549933</v>
      </c>
      <c r="Z39" s="6">
        <v>-10.06</v>
      </c>
      <c r="AA39" s="22">
        <v>25347288</v>
      </c>
    </row>
    <row r="40" spans="1:27" ht="12.75">
      <c r="A40" s="5" t="s">
        <v>43</v>
      </c>
      <c r="B40" s="3"/>
      <c r="C40" s="22">
        <v>78611015</v>
      </c>
      <c r="D40" s="22"/>
      <c r="E40" s="23">
        <v>93216275</v>
      </c>
      <c r="F40" s="24">
        <v>100070373</v>
      </c>
      <c r="G40" s="24">
        <v>2415030</v>
      </c>
      <c r="H40" s="24">
        <v>10504741</v>
      </c>
      <c r="I40" s="24">
        <v>6366917</v>
      </c>
      <c r="J40" s="24">
        <v>19286688</v>
      </c>
      <c r="K40" s="24">
        <v>7034570</v>
      </c>
      <c r="L40" s="24">
        <v>6892240</v>
      </c>
      <c r="M40" s="24">
        <v>6852520</v>
      </c>
      <c r="N40" s="24">
        <v>20779330</v>
      </c>
      <c r="O40" s="24">
        <v>6733574</v>
      </c>
      <c r="P40" s="24">
        <v>11325285</v>
      </c>
      <c r="Q40" s="24">
        <v>8106440</v>
      </c>
      <c r="R40" s="24">
        <v>26165299</v>
      </c>
      <c r="S40" s="24">
        <v>6615589</v>
      </c>
      <c r="T40" s="24">
        <v>6841419</v>
      </c>
      <c r="U40" s="24">
        <v>9939790</v>
      </c>
      <c r="V40" s="24">
        <v>23396798</v>
      </c>
      <c r="W40" s="24">
        <v>89628115</v>
      </c>
      <c r="X40" s="24">
        <v>100070373</v>
      </c>
      <c r="Y40" s="24">
        <v>-10442258</v>
      </c>
      <c r="Z40" s="6">
        <v>-10.43</v>
      </c>
      <c r="AA40" s="22">
        <v>100070373</v>
      </c>
    </row>
    <row r="41" spans="1:27" ht="12.75">
      <c r="A41" s="5" t="s">
        <v>44</v>
      </c>
      <c r="B41" s="3"/>
      <c r="C41" s="22"/>
      <c r="D41" s="22"/>
      <c r="E41" s="23">
        <v>8517495</v>
      </c>
      <c r="F41" s="24">
        <v>8246244</v>
      </c>
      <c r="G41" s="24">
        <v>319628</v>
      </c>
      <c r="H41" s="24">
        <v>682527</v>
      </c>
      <c r="I41" s="24">
        <v>753819</v>
      </c>
      <c r="J41" s="24">
        <v>1755974</v>
      </c>
      <c r="K41" s="24">
        <v>592536</v>
      </c>
      <c r="L41" s="24">
        <v>661810</v>
      </c>
      <c r="M41" s="24">
        <v>854945</v>
      </c>
      <c r="N41" s="24">
        <v>2109291</v>
      </c>
      <c r="O41" s="24">
        <v>497974</v>
      </c>
      <c r="P41" s="24">
        <v>499683</v>
      </c>
      <c r="Q41" s="24">
        <v>657130</v>
      </c>
      <c r="R41" s="24">
        <v>1654787</v>
      </c>
      <c r="S41" s="24">
        <v>440569</v>
      </c>
      <c r="T41" s="24">
        <v>577367</v>
      </c>
      <c r="U41" s="24">
        <v>2787299</v>
      </c>
      <c r="V41" s="24">
        <v>3805235</v>
      </c>
      <c r="W41" s="24">
        <v>9325287</v>
      </c>
      <c r="X41" s="24">
        <v>8246244</v>
      </c>
      <c r="Y41" s="24">
        <v>1079043</v>
      </c>
      <c r="Z41" s="6">
        <v>13.09</v>
      </c>
      <c r="AA41" s="22">
        <v>8246244</v>
      </c>
    </row>
    <row r="42" spans="1:27" ht="12.75">
      <c r="A42" s="2" t="s">
        <v>45</v>
      </c>
      <c r="B42" s="8"/>
      <c r="C42" s="19">
        <f aca="true" t="shared" si="8" ref="C42:Y42">SUM(C43:C46)</f>
        <v>848651569</v>
      </c>
      <c r="D42" s="19">
        <f>SUM(D43:D46)</f>
        <v>0</v>
      </c>
      <c r="E42" s="20">
        <f t="shared" si="8"/>
        <v>958192742</v>
      </c>
      <c r="F42" s="21">
        <f t="shared" si="8"/>
        <v>965864345</v>
      </c>
      <c r="G42" s="21">
        <f t="shared" si="8"/>
        <v>18550689</v>
      </c>
      <c r="H42" s="21">
        <f t="shared" si="8"/>
        <v>98976201</v>
      </c>
      <c r="I42" s="21">
        <f t="shared" si="8"/>
        <v>93147561</v>
      </c>
      <c r="J42" s="21">
        <f t="shared" si="8"/>
        <v>210674451</v>
      </c>
      <c r="K42" s="21">
        <f t="shared" si="8"/>
        <v>72886426</v>
      </c>
      <c r="L42" s="21">
        <f t="shared" si="8"/>
        <v>65737512</v>
      </c>
      <c r="M42" s="21">
        <f t="shared" si="8"/>
        <v>76440603</v>
      </c>
      <c r="N42" s="21">
        <f t="shared" si="8"/>
        <v>215064541</v>
      </c>
      <c r="O42" s="21">
        <f t="shared" si="8"/>
        <v>68298207</v>
      </c>
      <c r="P42" s="21">
        <f t="shared" si="8"/>
        <v>88318026</v>
      </c>
      <c r="Q42" s="21">
        <f t="shared" si="8"/>
        <v>72898598</v>
      </c>
      <c r="R42" s="21">
        <f t="shared" si="8"/>
        <v>229514831</v>
      </c>
      <c r="S42" s="21">
        <f t="shared" si="8"/>
        <v>64859701</v>
      </c>
      <c r="T42" s="21">
        <f t="shared" si="8"/>
        <v>61986815</v>
      </c>
      <c r="U42" s="21">
        <f t="shared" si="8"/>
        <v>79851319</v>
      </c>
      <c r="V42" s="21">
        <f t="shared" si="8"/>
        <v>206697835</v>
      </c>
      <c r="W42" s="21">
        <f t="shared" si="8"/>
        <v>861951658</v>
      </c>
      <c r="X42" s="21">
        <f t="shared" si="8"/>
        <v>965864345</v>
      </c>
      <c r="Y42" s="21">
        <f t="shared" si="8"/>
        <v>-103912687</v>
      </c>
      <c r="Z42" s="4">
        <f>+IF(X42&lt;&gt;0,+(Y42/X42)*100,0)</f>
        <v>-10.758517750233342</v>
      </c>
      <c r="AA42" s="19">
        <f>SUM(AA43:AA46)</f>
        <v>965864345</v>
      </c>
    </row>
    <row r="43" spans="1:27" ht="12.75">
      <c r="A43" s="5" t="s">
        <v>46</v>
      </c>
      <c r="B43" s="3"/>
      <c r="C43" s="22">
        <v>570977123</v>
      </c>
      <c r="D43" s="22"/>
      <c r="E43" s="23">
        <v>649535974</v>
      </c>
      <c r="F43" s="24">
        <v>645155860</v>
      </c>
      <c r="G43" s="24">
        <v>4871449</v>
      </c>
      <c r="H43" s="24">
        <v>74067841</v>
      </c>
      <c r="I43" s="24">
        <v>71958407</v>
      </c>
      <c r="J43" s="24">
        <v>150897697</v>
      </c>
      <c r="K43" s="24">
        <v>48197073</v>
      </c>
      <c r="L43" s="24">
        <v>44214080</v>
      </c>
      <c r="M43" s="24">
        <v>47870912</v>
      </c>
      <c r="N43" s="24">
        <v>140282065</v>
      </c>
      <c r="O43" s="24">
        <v>45077726</v>
      </c>
      <c r="P43" s="24">
        <v>52360123</v>
      </c>
      <c r="Q43" s="24">
        <v>48028991</v>
      </c>
      <c r="R43" s="24">
        <v>145466840</v>
      </c>
      <c r="S43" s="24">
        <v>41150361</v>
      </c>
      <c r="T43" s="24">
        <v>40991851</v>
      </c>
      <c r="U43" s="24">
        <v>50066973</v>
      </c>
      <c r="V43" s="24">
        <v>132209185</v>
      </c>
      <c r="W43" s="24">
        <v>568855787</v>
      </c>
      <c r="X43" s="24">
        <v>645155860</v>
      </c>
      <c r="Y43" s="24">
        <v>-76300073</v>
      </c>
      <c r="Z43" s="6">
        <v>-11.83</v>
      </c>
      <c r="AA43" s="22">
        <v>645155860</v>
      </c>
    </row>
    <row r="44" spans="1:27" ht="12.75">
      <c r="A44" s="5" t="s">
        <v>47</v>
      </c>
      <c r="B44" s="3"/>
      <c r="C44" s="22">
        <v>103480082</v>
      </c>
      <c r="D44" s="22"/>
      <c r="E44" s="23">
        <v>111390102</v>
      </c>
      <c r="F44" s="24">
        <v>102004292</v>
      </c>
      <c r="G44" s="24">
        <v>3365518</v>
      </c>
      <c r="H44" s="24">
        <v>8333062</v>
      </c>
      <c r="I44" s="24">
        <v>7095175</v>
      </c>
      <c r="J44" s="24">
        <v>18793755</v>
      </c>
      <c r="K44" s="24">
        <v>7567329</v>
      </c>
      <c r="L44" s="24">
        <v>6302102</v>
      </c>
      <c r="M44" s="24">
        <v>11804724</v>
      </c>
      <c r="N44" s="24">
        <v>25674155</v>
      </c>
      <c r="O44" s="24">
        <v>6760117</v>
      </c>
      <c r="P44" s="24">
        <v>10867407</v>
      </c>
      <c r="Q44" s="24">
        <v>7572141</v>
      </c>
      <c r="R44" s="24">
        <v>25199665</v>
      </c>
      <c r="S44" s="24">
        <v>6713536</v>
      </c>
      <c r="T44" s="24">
        <v>4224524</v>
      </c>
      <c r="U44" s="24">
        <v>9226490</v>
      </c>
      <c r="V44" s="24">
        <v>20164550</v>
      </c>
      <c r="W44" s="24">
        <v>89832125</v>
      </c>
      <c r="X44" s="24">
        <v>102004292</v>
      </c>
      <c r="Y44" s="24">
        <v>-12172167</v>
      </c>
      <c r="Z44" s="6">
        <v>-11.93</v>
      </c>
      <c r="AA44" s="22">
        <v>102004292</v>
      </c>
    </row>
    <row r="45" spans="1:27" ht="12.75">
      <c r="A45" s="5" t="s">
        <v>48</v>
      </c>
      <c r="B45" s="3"/>
      <c r="C45" s="25">
        <v>76202161</v>
      </c>
      <c r="D45" s="25"/>
      <c r="E45" s="26">
        <v>88904859</v>
      </c>
      <c r="F45" s="27">
        <v>88158352</v>
      </c>
      <c r="G45" s="27">
        <v>4202704</v>
      </c>
      <c r="H45" s="27">
        <v>8153061</v>
      </c>
      <c r="I45" s="27">
        <v>5982885</v>
      </c>
      <c r="J45" s="27">
        <v>18338650</v>
      </c>
      <c r="K45" s="27">
        <v>7025428</v>
      </c>
      <c r="L45" s="27">
        <v>6473165</v>
      </c>
      <c r="M45" s="27">
        <v>6828259</v>
      </c>
      <c r="N45" s="27">
        <v>20326852</v>
      </c>
      <c r="O45" s="27">
        <v>6547787</v>
      </c>
      <c r="P45" s="27">
        <v>8777829</v>
      </c>
      <c r="Q45" s="27">
        <v>6918249</v>
      </c>
      <c r="R45" s="27">
        <v>22243865</v>
      </c>
      <c r="S45" s="27">
        <v>6151258</v>
      </c>
      <c r="T45" s="27">
        <v>6840533</v>
      </c>
      <c r="U45" s="27">
        <v>8234167</v>
      </c>
      <c r="V45" s="27">
        <v>21225958</v>
      </c>
      <c r="W45" s="27">
        <v>82135325</v>
      </c>
      <c r="X45" s="27">
        <v>88158352</v>
      </c>
      <c r="Y45" s="27">
        <v>-6023027</v>
      </c>
      <c r="Z45" s="7">
        <v>-6.83</v>
      </c>
      <c r="AA45" s="25">
        <v>88158352</v>
      </c>
    </row>
    <row r="46" spans="1:27" ht="12.75">
      <c r="A46" s="5" t="s">
        <v>49</v>
      </c>
      <c r="B46" s="3"/>
      <c r="C46" s="22">
        <v>97992203</v>
      </c>
      <c r="D46" s="22"/>
      <c r="E46" s="23">
        <v>108361807</v>
      </c>
      <c r="F46" s="24">
        <v>130545841</v>
      </c>
      <c r="G46" s="24">
        <v>6111018</v>
      </c>
      <c r="H46" s="24">
        <v>8422237</v>
      </c>
      <c r="I46" s="24">
        <v>8111094</v>
      </c>
      <c r="J46" s="24">
        <v>22644349</v>
      </c>
      <c r="K46" s="24">
        <v>10096596</v>
      </c>
      <c r="L46" s="24">
        <v>8748165</v>
      </c>
      <c r="M46" s="24">
        <v>9936708</v>
      </c>
      <c r="N46" s="24">
        <v>28781469</v>
      </c>
      <c r="O46" s="24">
        <v>9912577</v>
      </c>
      <c r="P46" s="24">
        <v>16312667</v>
      </c>
      <c r="Q46" s="24">
        <v>10379217</v>
      </c>
      <c r="R46" s="24">
        <v>36604461</v>
      </c>
      <c r="S46" s="24">
        <v>10844546</v>
      </c>
      <c r="T46" s="24">
        <v>9929907</v>
      </c>
      <c r="U46" s="24">
        <v>12323689</v>
      </c>
      <c r="V46" s="24">
        <v>33098142</v>
      </c>
      <c r="W46" s="24">
        <v>121128421</v>
      </c>
      <c r="X46" s="24">
        <v>130545841</v>
      </c>
      <c r="Y46" s="24">
        <v>-9417420</v>
      </c>
      <c r="Z46" s="6">
        <v>-7.21</v>
      </c>
      <c r="AA46" s="22">
        <v>130545841</v>
      </c>
    </row>
    <row r="47" spans="1:27" ht="12.75">
      <c r="A47" s="2" t="s">
        <v>50</v>
      </c>
      <c r="B47" s="8" t="s">
        <v>51</v>
      </c>
      <c r="C47" s="19">
        <v>21870619</v>
      </c>
      <c r="D47" s="19"/>
      <c r="E47" s="20">
        <v>24139179</v>
      </c>
      <c r="F47" s="21">
        <v>24121836</v>
      </c>
      <c r="G47" s="21">
        <v>1942069</v>
      </c>
      <c r="H47" s="21">
        <v>2114120</v>
      </c>
      <c r="I47" s="21">
        <v>1918441</v>
      </c>
      <c r="J47" s="21">
        <v>5974630</v>
      </c>
      <c r="K47" s="21">
        <v>1945024</v>
      </c>
      <c r="L47" s="21">
        <v>1969948</v>
      </c>
      <c r="M47" s="21">
        <v>1784988</v>
      </c>
      <c r="N47" s="21">
        <v>5699960</v>
      </c>
      <c r="O47" s="21">
        <v>1864492</v>
      </c>
      <c r="P47" s="21">
        <v>1872855</v>
      </c>
      <c r="Q47" s="21">
        <v>2005179</v>
      </c>
      <c r="R47" s="21">
        <v>5742526</v>
      </c>
      <c r="S47" s="21">
        <v>1791237</v>
      </c>
      <c r="T47" s="21">
        <v>1920736</v>
      </c>
      <c r="U47" s="21">
        <v>2141572</v>
      </c>
      <c r="V47" s="21">
        <v>5853545</v>
      </c>
      <c r="W47" s="21">
        <v>23270661</v>
      </c>
      <c r="X47" s="21">
        <v>24121836</v>
      </c>
      <c r="Y47" s="21">
        <v>-851175</v>
      </c>
      <c r="Z47" s="4">
        <v>-3.53</v>
      </c>
      <c r="AA47" s="19">
        <v>24121836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1561422434</v>
      </c>
      <c r="D48" s="40">
        <f>+D28+D32+D38+D42+D47</f>
        <v>0</v>
      </c>
      <c r="E48" s="41">
        <f t="shared" si="9"/>
        <v>1721631778</v>
      </c>
      <c r="F48" s="42">
        <f t="shared" si="9"/>
        <v>1795266206</v>
      </c>
      <c r="G48" s="42">
        <f t="shared" si="9"/>
        <v>60198077</v>
      </c>
      <c r="H48" s="42">
        <f t="shared" si="9"/>
        <v>167439464</v>
      </c>
      <c r="I48" s="42">
        <f t="shared" si="9"/>
        <v>145510539</v>
      </c>
      <c r="J48" s="42">
        <f t="shared" si="9"/>
        <v>373148080</v>
      </c>
      <c r="K48" s="42">
        <f t="shared" si="9"/>
        <v>132175162</v>
      </c>
      <c r="L48" s="42">
        <f t="shared" si="9"/>
        <v>119817986</v>
      </c>
      <c r="M48" s="42">
        <f t="shared" si="9"/>
        <v>131364663</v>
      </c>
      <c r="N48" s="42">
        <f t="shared" si="9"/>
        <v>383357811</v>
      </c>
      <c r="O48" s="42">
        <f t="shared" si="9"/>
        <v>124121328</v>
      </c>
      <c r="P48" s="42">
        <f t="shared" si="9"/>
        <v>147831537</v>
      </c>
      <c r="Q48" s="42">
        <f t="shared" si="9"/>
        <v>136584215</v>
      </c>
      <c r="R48" s="42">
        <f t="shared" si="9"/>
        <v>408537080</v>
      </c>
      <c r="S48" s="42">
        <f t="shared" si="9"/>
        <v>111400677</v>
      </c>
      <c r="T48" s="42">
        <f t="shared" si="9"/>
        <v>123119163</v>
      </c>
      <c r="U48" s="42">
        <f t="shared" si="9"/>
        <v>155665423</v>
      </c>
      <c r="V48" s="42">
        <f t="shared" si="9"/>
        <v>390185263</v>
      </c>
      <c r="W48" s="42">
        <f t="shared" si="9"/>
        <v>1555228234</v>
      </c>
      <c r="X48" s="42">
        <f t="shared" si="9"/>
        <v>1795266206</v>
      </c>
      <c r="Y48" s="42">
        <f t="shared" si="9"/>
        <v>-240037972</v>
      </c>
      <c r="Z48" s="43">
        <f>+IF(X48&lt;&gt;0,+(Y48/X48)*100,0)</f>
        <v>-13.370606052615685</v>
      </c>
      <c r="AA48" s="40">
        <f>+AA28+AA32+AA38+AA42+AA47</f>
        <v>1795266206</v>
      </c>
    </row>
    <row r="49" spans="1:27" ht="12.75">
      <c r="A49" s="14" t="s">
        <v>76</v>
      </c>
      <c r="B49" s="15"/>
      <c r="C49" s="44">
        <f aca="true" t="shared" si="10" ref="C49:Y49">+C25-C48</f>
        <v>46763590</v>
      </c>
      <c r="D49" s="44">
        <f>+D25-D48</f>
        <v>0</v>
      </c>
      <c r="E49" s="45">
        <f t="shared" si="10"/>
        <v>17705147</v>
      </c>
      <c r="F49" s="46">
        <f t="shared" si="10"/>
        <v>-51320412</v>
      </c>
      <c r="G49" s="46">
        <f t="shared" si="10"/>
        <v>150562620</v>
      </c>
      <c r="H49" s="46">
        <f t="shared" si="10"/>
        <v>-25307305</v>
      </c>
      <c r="I49" s="46">
        <f t="shared" si="10"/>
        <v>-23225632</v>
      </c>
      <c r="J49" s="46">
        <f t="shared" si="10"/>
        <v>102029683</v>
      </c>
      <c r="K49" s="46">
        <f t="shared" si="10"/>
        <v>-13553641</v>
      </c>
      <c r="L49" s="46">
        <f t="shared" si="10"/>
        <v>29137827</v>
      </c>
      <c r="M49" s="46">
        <f t="shared" si="10"/>
        <v>48557107</v>
      </c>
      <c r="N49" s="46">
        <f t="shared" si="10"/>
        <v>64141293</v>
      </c>
      <c r="O49" s="46">
        <f t="shared" si="10"/>
        <v>-6145868</v>
      </c>
      <c r="P49" s="46">
        <f t="shared" si="10"/>
        <v>-25774468</v>
      </c>
      <c r="Q49" s="46">
        <f t="shared" si="10"/>
        <v>70522801</v>
      </c>
      <c r="R49" s="46">
        <f t="shared" si="10"/>
        <v>38602465</v>
      </c>
      <c r="S49" s="46">
        <f t="shared" si="10"/>
        <v>-10503573</v>
      </c>
      <c r="T49" s="46">
        <f t="shared" si="10"/>
        <v>-2147570</v>
      </c>
      <c r="U49" s="46">
        <f t="shared" si="10"/>
        <v>37724712</v>
      </c>
      <c r="V49" s="46">
        <f t="shared" si="10"/>
        <v>25073569</v>
      </c>
      <c r="W49" s="46">
        <f t="shared" si="10"/>
        <v>229847010</v>
      </c>
      <c r="X49" s="46">
        <f>IF(F25=F48,0,X25-X48)</f>
        <v>-51320412</v>
      </c>
      <c r="Y49" s="46">
        <f t="shared" si="10"/>
        <v>281167422</v>
      </c>
      <c r="Z49" s="47">
        <f>+IF(X49&lt;&gt;0,+(Y49/X49)*100,0)</f>
        <v>-547.8666500183202</v>
      </c>
      <c r="AA49" s="44">
        <f>+AA25-AA48</f>
        <v>-51320412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1375735961</v>
      </c>
      <c r="D5" s="19">
        <f>SUM(D6:D8)</f>
        <v>0</v>
      </c>
      <c r="E5" s="20">
        <f t="shared" si="0"/>
        <v>1433068294</v>
      </c>
      <c r="F5" s="21">
        <f t="shared" si="0"/>
        <v>1463649294</v>
      </c>
      <c r="G5" s="21">
        <f t="shared" si="0"/>
        <v>368095006</v>
      </c>
      <c r="H5" s="21">
        <f t="shared" si="0"/>
        <v>62276650</v>
      </c>
      <c r="I5" s="21">
        <f t="shared" si="0"/>
        <v>59676393</v>
      </c>
      <c r="J5" s="21">
        <f t="shared" si="0"/>
        <v>490048049</v>
      </c>
      <c r="K5" s="21">
        <f t="shared" si="0"/>
        <v>63527344</v>
      </c>
      <c r="L5" s="21">
        <f t="shared" si="0"/>
        <v>61237148</v>
      </c>
      <c r="M5" s="21">
        <f t="shared" si="0"/>
        <v>284521368</v>
      </c>
      <c r="N5" s="21">
        <f t="shared" si="0"/>
        <v>409285860</v>
      </c>
      <c r="O5" s="21">
        <f t="shared" si="0"/>
        <v>86992993</v>
      </c>
      <c r="P5" s="21">
        <f t="shared" si="0"/>
        <v>59946582</v>
      </c>
      <c r="Q5" s="21">
        <f t="shared" si="0"/>
        <v>239256820</v>
      </c>
      <c r="R5" s="21">
        <f t="shared" si="0"/>
        <v>386196395</v>
      </c>
      <c r="S5" s="21">
        <f t="shared" si="0"/>
        <v>62201345</v>
      </c>
      <c r="T5" s="21">
        <f t="shared" si="0"/>
        <v>62444552</v>
      </c>
      <c r="U5" s="21">
        <f t="shared" si="0"/>
        <v>60587418</v>
      </c>
      <c r="V5" s="21">
        <f t="shared" si="0"/>
        <v>185233315</v>
      </c>
      <c r="W5" s="21">
        <f t="shared" si="0"/>
        <v>1470763619</v>
      </c>
      <c r="X5" s="21">
        <f t="shared" si="0"/>
        <v>1463649294</v>
      </c>
      <c r="Y5" s="21">
        <f t="shared" si="0"/>
        <v>7114325</v>
      </c>
      <c r="Z5" s="4">
        <f>+IF(X5&lt;&gt;0,+(Y5/X5)*100,0)</f>
        <v>0.48606760028949936</v>
      </c>
      <c r="AA5" s="19">
        <f>SUM(AA6:AA8)</f>
        <v>1463649294</v>
      </c>
    </row>
    <row r="6" spans="1:27" ht="12.75">
      <c r="A6" s="5" t="s">
        <v>32</v>
      </c>
      <c r="B6" s="3"/>
      <c r="C6" s="22">
        <v>70130</v>
      </c>
      <c r="D6" s="22"/>
      <c r="E6" s="23">
        <v>951210</v>
      </c>
      <c r="F6" s="24">
        <v>951210</v>
      </c>
      <c r="G6" s="24">
        <v>-10415</v>
      </c>
      <c r="H6" s="24">
        <v>6201</v>
      </c>
      <c r="I6" s="24">
        <v>2398</v>
      </c>
      <c r="J6" s="24">
        <v>-1816</v>
      </c>
      <c r="K6" s="24">
        <v>6201</v>
      </c>
      <c r="L6" s="24">
        <v>6201</v>
      </c>
      <c r="M6" s="24">
        <v>6201</v>
      </c>
      <c r="N6" s="24">
        <v>18603</v>
      </c>
      <c r="O6" s="24">
        <v>6201</v>
      </c>
      <c r="P6" s="24">
        <v>5880</v>
      </c>
      <c r="Q6" s="24">
        <v>1673966</v>
      </c>
      <c r="R6" s="24">
        <v>1686047</v>
      </c>
      <c r="S6" s="24">
        <v>6201</v>
      </c>
      <c r="T6" s="24">
        <v>6276</v>
      </c>
      <c r="U6" s="24">
        <v>6126</v>
      </c>
      <c r="V6" s="24">
        <v>18603</v>
      </c>
      <c r="W6" s="24">
        <v>1721437</v>
      </c>
      <c r="X6" s="24">
        <v>951210</v>
      </c>
      <c r="Y6" s="24">
        <v>770227</v>
      </c>
      <c r="Z6" s="6">
        <v>80.97</v>
      </c>
      <c r="AA6" s="22">
        <v>951210</v>
      </c>
    </row>
    <row r="7" spans="1:27" ht="12.75">
      <c r="A7" s="5" t="s">
        <v>33</v>
      </c>
      <c r="B7" s="3"/>
      <c r="C7" s="25">
        <v>1375665831</v>
      </c>
      <c r="D7" s="25"/>
      <c r="E7" s="26">
        <v>1432116955</v>
      </c>
      <c r="F7" s="27">
        <v>1462697955</v>
      </c>
      <c r="G7" s="27">
        <v>368105421</v>
      </c>
      <c r="H7" s="27">
        <v>62270449</v>
      </c>
      <c r="I7" s="27">
        <v>59673995</v>
      </c>
      <c r="J7" s="27">
        <v>490049865</v>
      </c>
      <c r="K7" s="27">
        <v>63521143</v>
      </c>
      <c r="L7" s="27">
        <v>61230947</v>
      </c>
      <c r="M7" s="27">
        <v>284515167</v>
      </c>
      <c r="N7" s="27">
        <v>409267257</v>
      </c>
      <c r="O7" s="27">
        <v>86986792</v>
      </c>
      <c r="P7" s="27">
        <v>59940702</v>
      </c>
      <c r="Q7" s="27">
        <v>237582854</v>
      </c>
      <c r="R7" s="27">
        <v>384510348</v>
      </c>
      <c r="S7" s="27">
        <v>62195144</v>
      </c>
      <c r="T7" s="27">
        <v>62438276</v>
      </c>
      <c r="U7" s="27">
        <v>60581292</v>
      </c>
      <c r="V7" s="27">
        <v>185214712</v>
      </c>
      <c r="W7" s="27">
        <v>1469042182</v>
      </c>
      <c r="X7" s="27">
        <v>1462697955</v>
      </c>
      <c r="Y7" s="27">
        <v>6344227</v>
      </c>
      <c r="Z7" s="7">
        <v>0.43</v>
      </c>
      <c r="AA7" s="25">
        <v>1462697955</v>
      </c>
    </row>
    <row r="8" spans="1:27" ht="12.75">
      <c r="A8" s="5" t="s">
        <v>34</v>
      </c>
      <c r="B8" s="3"/>
      <c r="C8" s="22"/>
      <c r="D8" s="22"/>
      <c r="E8" s="23">
        <v>129</v>
      </c>
      <c r="F8" s="24">
        <v>129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129</v>
      </c>
      <c r="Y8" s="24">
        <v>-129</v>
      </c>
      <c r="Z8" s="6">
        <v>-100</v>
      </c>
      <c r="AA8" s="22">
        <v>129</v>
      </c>
    </row>
    <row r="9" spans="1:27" ht="12.75">
      <c r="A9" s="2" t="s">
        <v>35</v>
      </c>
      <c r="B9" s="3"/>
      <c r="C9" s="19">
        <f aca="true" t="shared" si="1" ref="C9:Y9">SUM(C10:C14)</f>
        <v>29471149</v>
      </c>
      <c r="D9" s="19">
        <f>SUM(D10:D14)</f>
        <v>0</v>
      </c>
      <c r="E9" s="20">
        <f t="shared" si="1"/>
        <v>9984228</v>
      </c>
      <c r="F9" s="21">
        <f t="shared" si="1"/>
        <v>10184228</v>
      </c>
      <c r="G9" s="21">
        <f t="shared" si="1"/>
        <v>492206</v>
      </c>
      <c r="H9" s="21">
        <f t="shared" si="1"/>
        <v>580979</v>
      </c>
      <c r="I9" s="21">
        <f t="shared" si="1"/>
        <v>438137</v>
      </c>
      <c r="J9" s="21">
        <f t="shared" si="1"/>
        <v>1511322</v>
      </c>
      <c r="K9" s="21">
        <f t="shared" si="1"/>
        <v>422219</v>
      </c>
      <c r="L9" s="21">
        <f t="shared" si="1"/>
        <v>503406</v>
      </c>
      <c r="M9" s="21">
        <f t="shared" si="1"/>
        <v>404268</v>
      </c>
      <c r="N9" s="21">
        <f t="shared" si="1"/>
        <v>1329893</v>
      </c>
      <c r="O9" s="21">
        <f t="shared" si="1"/>
        <v>615103</v>
      </c>
      <c r="P9" s="21">
        <f t="shared" si="1"/>
        <v>505681</v>
      </c>
      <c r="Q9" s="21">
        <f t="shared" si="1"/>
        <v>456762</v>
      </c>
      <c r="R9" s="21">
        <f t="shared" si="1"/>
        <v>1577546</v>
      </c>
      <c r="S9" s="21">
        <f t="shared" si="1"/>
        <v>31988</v>
      </c>
      <c r="T9" s="21">
        <f t="shared" si="1"/>
        <v>87518</v>
      </c>
      <c r="U9" s="21">
        <f t="shared" si="1"/>
        <v>272949</v>
      </c>
      <c r="V9" s="21">
        <f t="shared" si="1"/>
        <v>392455</v>
      </c>
      <c r="W9" s="21">
        <f t="shared" si="1"/>
        <v>4811216</v>
      </c>
      <c r="X9" s="21">
        <f t="shared" si="1"/>
        <v>10184228</v>
      </c>
      <c r="Y9" s="21">
        <f t="shared" si="1"/>
        <v>-5373012</v>
      </c>
      <c r="Z9" s="4">
        <f>+IF(X9&lt;&gt;0,+(Y9/X9)*100,0)</f>
        <v>-52.75816684386877</v>
      </c>
      <c r="AA9" s="19">
        <f>SUM(AA10:AA14)</f>
        <v>10184228</v>
      </c>
    </row>
    <row r="10" spans="1:27" ht="12.75">
      <c r="A10" s="5" t="s">
        <v>36</v>
      </c>
      <c r="B10" s="3"/>
      <c r="C10" s="22">
        <v>12917359</v>
      </c>
      <c r="D10" s="22"/>
      <c r="E10" s="23">
        <v>907224</v>
      </c>
      <c r="F10" s="24">
        <v>1107224</v>
      </c>
      <c r="G10" s="24">
        <v>151554</v>
      </c>
      <c r="H10" s="24">
        <v>205678</v>
      </c>
      <c r="I10" s="24">
        <v>182482</v>
      </c>
      <c r="J10" s="24">
        <v>539714</v>
      </c>
      <c r="K10" s="24">
        <v>194167</v>
      </c>
      <c r="L10" s="24">
        <v>179317</v>
      </c>
      <c r="M10" s="24">
        <v>132721</v>
      </c>
      <c r="N10" s="24">
        <v>506205</v>
      </c>
      <c r="O10" s="24">
        <v>148199</v>
      </c>
      <c r="P10" s="24">
        <v>137554</v>
      </c>
      <c r="Q10" s="24">
        <v>104037</v>
      </c>
      <c r="R10" s="24">
        <v>389790</v>
      </c>
      <c r="S10" s="24">
        <v>4014</v>
      </c>
      <c r="T10" s="24">
        <v>40368</v>
      </c>
      <c r="U10" s="24">
        <v>206767</v>
      </c>
      <c r="V10" s="24">
        <v>251149</v>
      </c>
      <c r="W10" s="24">
        <v>1686858</v>
      </c>
      <c r="X10" s="24">
        <v>1107224</v>
      </c>
      <c r="Y10" s="24">
        <v>579634</v>
      </c>
      <c r="Z10" s="6">
        <v>52.35</v>
      </c>
      <c r="AA10" s="22">
        <v>1107224</v>
      </c>
    </row>
    <row r="11" spans="1:27" ht="12.75">
      <c r="A11" s="5" t="s">
        <v>37</v>
      </c>
      <c r="B11" s="3"/>
      <c r="C11" s="22">
        <v>8064440</v>
      </c>
      <c r="D11" s="22"/>
      <c r="E11" s="23">
        <v>1538052</v>
      </c>
      <c r="F11" s="24">
        <v>1538052</v>
      </c>
      <c r="G11" s="24">
        <v>8255</v>
      </c>
      <c r="H11" s="24">
        <v>15431</v>
      </c>
      <c r="I11" s="24">
        <v>44172</v>
      </c>
      <c r="J11" s="24">
        <v>67858</v>
      </c>
      <c r="K11" s="24">
        <v>55921</v>
      </c>
      <c r="L11" s="24">
        <v>25499</v>
      </c>
      <c r="M11" s="24">
        <v>37813</v>
      </c>
      <c r="N11" s="24">
        <v>119233</v>
      </c>
      <c r="O11" s="24">
        <v>45915</v>
      </c>
      <c r="P11" s="24">
        <v>28788</v>
      </c>
      <c r="Q11" s="24">
        <v>19998</v>
      </c>
      <c r="R11" s="24">
        <v>94701</v>
      </c>
      <c r="S11" s="24"/>
      <c r="T11" s="24">
        <v>-500</v>
      </c>
      <c r="U11" s="24"/>
      <c r="V11" s="24">
        <v>-500</v>
      </c>
      <c r="W11" s="24">
        <v>281292</v>
      </c>
      <c r="X11" s="24">
        <v>1538052</v>
      </c>
      <c r="Y11" s="24">
        <v>-1256760</v>
      </c>
      <c r="Z11" s="6">
        <v>-81.71</v>
      </c>
      <c r="AA11" s="22">
        <v>1538052</v>
      </c>
    </row>
    <row r="12" spans="1:27" ht="12.75">
      <c r="A12" s="5" t="s">
        <v>38</v>
      </c>
      <c r="B12" s="3"/>
      <c r="C12" s="22">
        <v>8489350</v>
      </c>
      <c r="D12" s="22"/>
      <c r="E12" s="23">
        <v>7538952</v>
      </c>
      <c r="F12" s="24">
        <v>7538952</v>
      </c>
      <c r="G12" s="24">
        <v>332397</v>
      </c>
      <c r="H12" s="24">
        <v>359870</v>
      </c>
      <c r="I12" s="24">
        <v>211483</v>
      </c>
      <c r="J12" s="24">
        <v>903750</v>
      </c>
      <c r="K12" s="24">
        <v>172131</v>
      </c>
      <c r="L12" s="24">
        <v>298590</v>
      </c>
      <c r="M12" s="24">
        <v>233734</v>
      </c>
      <c r="N12" s="24">
        <v>704455</v>
      </c>
      <c r="O12" s="24">
        <v>420989</v>
      </c>
      <c r="P12" s="24">
        <v>339339</v>
      </c>
      <c r="Q12" s="24">
        <v>332727</v>
      </c>
      <c r="R12" s="24">
        <v>1093055</v>
      </c>
      <c r="S12" s="24">
        <v>27974</v>
      </c>
      <c r="T12" s="24">
        <v>47650</v>
      </c>
      <c r="U12" s="24">
        <v>66182</v>
      </c>
      <c r="V12" s="24">
        <v>141806</v>
      </c>
      <c r="W12" s="24">
        <v>2843066</v>
      </c>
      <c r="X12" s="24">
        <v>7538952</v>
      </c>
      <c r="Y12" s="24">
        <v>-4695886</v>
      </c>
      <c r="Z12" s="6">
        <v>-62.29</v>
      </c>
      <c r="AA12" s="22">
        <v>7538952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593339707</v>
      </c>
      <c r="D15" s="19">
        <f>SUM(D16:D18)</f>
        <v>0</v>
      </c>
      <c r="E15" s="20">
        <f t="shared" si="2"/>
        <v>579815823</v>
      </c>
      <c r="F15" s="21">
        <f t="shared" si="2"/>
        <v>865271823</v>
      </c>
      <c r="G15" s="21">
        <f t="shared" si="2"/>
        <v>46027794</v>
      </c>
      <c r="H15" s="21">
        <f t="shared" si="2"/>
        <v>36316625</v>
      </c>
      <c r="I15" s="21">
        <f t="shared" si="2"/>
        <v>31882669</v>
      </c>
      <c r="J15" s="21">
        <f t="shared" si="2"/>
        <v>114227088</v>
      </c>
      <c r="K15" s="21">
        <f t="shared" si="2"/>
        <v>113158784</v>
      </c>
      <c r="L15" s="21">
        <f t="shared" si="2"/>
        <v>14040207</v>
      </c>
      <c r="M15" s="21">
        <f t="shared" si="2"/>
        <v>73815752</v>
      </c>
      <c r="N15" s="21">
        <f t="shared" si="2"/>
        <v>201014743</v>
      </c>
      <c r="O15" s="21">
        <f t="shared" si="2"/>
        <v>19011710</v>
      </c>
      <c r="P15" s="21">
        <f t="shared" si="2"/>
        <v>18620023</v>
      </c>
      <c r="Q15" s="21">
        <f t="shared" si="2"/>
        <v>617851</v>
      </c>
      <c r="R15" s="21">
        <f t="shared" si="2"/>
        <v>38249584</v>
      </c>
      <c r="S15" s="21">
        <f t="shared" si="2"/>
        <v>30343111</v>
      </c>
      <c r="T15" s="21">
        <f t="shared" si="2"/>
        <v>45706647</v>
      </c>
      <c r="U15" s="21">
        <f t="shared" si="2"/>
        <v>35702921</v>
      </c>
      <c r="V15" s="21">
        <f t="shared" si="2"/>
        <v>111752679</v>
      </c>
      <c r="W15" s="21">
        <f t="shared" si="2"/>
        <v>465244094</v>
      </c>
      <c r="X15" s="21">
        <f t="shared" si="2"/>
        <v>865271823</v>
      </c>
      <c r="Y15" s="21">
        <f t="shared" si="2"/>
        <v>-400027729</v>
      </c>
      <c r="Z15" s="4">
        <f>+IF(X15&lt;&gt;0,+(Y15/X15)*100,0)</f>
        <v>-46.231452171071105</v>
      </c>
      <c r="AA15" s="19">
        <f>SUM(AA16:AA18)</f>
        <v>865271823</v>
      </c>
    </row>
    <row r="16" spans="1:27" ht="12.75">
      <c r="A16" s="5" t="s">
        <v>42</v>
      </c>
      <c r="B16" s="3"/>
      <c r="C16" s="22">
        <v>547750670</v>
      </c>
      <c r="D16" s="22"/>
      <c r="E16" s="23">
        <v>578801427</v>
      </c>
      <c r="F16" s="24">
        <v>666041427</v>
      </c>
      <c r="G16" s="24">
        <v>42767099</v>
      </c>
      <c r="H16" s="24">
        <v>36316625</v>
      </c>
      <c r="I16" s="24">
        <v>31881563</v>
      </c>
      <c r="J16" s="24">
        <v>110965287</v>
      </c>
      <c r="K16" s="24">
        <v>113158784</v>
      </c>
      <c r="L16" s="24">
        <v>14040207</v>
      </c>
      <c r="M16" s="24">
        <v>73815752</v>
      </c>
      <c r="N16" s="24">
        <v>201014743</v>
      </c>
      <c r="O16" s="24">
        <v>19011710</v>
      </c>
      <c r="P16" s="24">
        <v>18620023</v>
      </c>
      <c r="Q16" s="24">
        <v>617851</v>
      </c>
      <c r="R16" s="24">
        <v>38249584</v>
      </c>
      <c r="S16" s="24">
        <v>30343111</v>
      </c>
      <c r="T16" s="24">
        <v>45706647</v>
      </c>
      <c r="U16" s="24">
        <v>742261</v>
      </c>
      <c r="V16" s="24">
        <v>76792019</v>
      </c>
      <c r="W16" s="24">
        <v>427021633</v>
      </c>
      <c r="X16" s="24">
        <v>666041427</v>
      </c>
      <c r="Y16" s="24">
        <v>-239019794</v>
      </c>
      <c r="Z16" s="6">
        <v>-35.89</v>
      </c>
      <c r="AA16" s="22">
        <v>666041427</v>
      </c>
    </row>
    <row r="17" spans="1:27" ht="12.75">
      <c r="A17" s="5" t="s">
        <v>43</v>
      </c>
      <c r="B17" s="3"/>
      <c r="C17" s="22">
        <v>45589037</v>
      </c>
      <c r="D17" s="22"/>
      <c r="E17" s="23">
        <v>1014177</v>
      </c>
      <c r="F17" s="24">
        <v>199230177</v>
      </c>
      <c r="G17" s="24">
        <v>3260695</v>
      </c>
      <c r="H17" s="24"/>
      <c r="I17" s="24">
        <v>1106</v>
      </c>
      <c r="J17" s="24">
        <v>3261801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v>34960660</v>
      </c>
      <c r="V17" s="24">
        <v>34960660</v>
      </c>
      <c r="W17" s="24">
        <v>38222461</v>
      </c>
      <c r="X17" s="24">
        <v>199230177</v>
      </c>
      <c r="Y17" s="24">
        <v>-161007716</v>
      </c>
      <c r="Z17" s="6">
        <v>-80.81</v>
      </c>
      <c r="AA17" s="22">
        <v>199230177</v>
      </c>
    </row>
    <row r="18" spans="1:27" ht="12.75">
      <c r="A18" s="5" t="s">
        <v>44</v>
      </c>
      <c r="B18" s="3"/>
      <c r="C18" s="22"/>
      <c r="D18" s="22"/>
      <c r="E18" s="23">
        <v>219</v>
      </c>
      <c r="F18" s="24">
        <v>219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219</v>
      </c>
      <c r="Y18" s="24">
        <v>-219</v>
      </c>
      <c r="Z18" s="6">
        <v>-100</v>
      </c>
      <c r="AA18" s="22">
        <v>219</v>
      </c>
    </row>
    <row r="19" spans="1:27" ht="12.75">
      <c r="A19" s="2" t="s">
        <v>45</v>
      </c>
      <c r="B19" s="8"/>
      <c r="C19" s="19">
        <f aca="true" t="shared" si="3" ref="C19:Y19">SUM(C20:C23)</f>
        <v>1277078495</v>
      </c>
      <c r="D19" s="19">
        <f>SUM(D20:D23)</f>
        <v>0</v>
      </c>
      <c r="E19" s="20">
        <f t="shared" si="3"/>
        <v>1424380529</v>
      </c>
      <c r="F19" s="21">
        <f t="shared" si="3"/>
        <v>1424380529</v>
      </c>
      <c r="G19" s="21">
        <f t="shared" si="3"/>
        <v>102799643</v>
      </c>
      <c r="H19" s="21">
        <f t="shared" si="3"/>
        <v>134345400</v>
      </c>
      <c r="I19" s="21">
        <f t="shared" si="3"/>
        <v>125955345</v>
      </c>
      <c r="J19" s="21">
        <f t="shared" si="3"/>
        <v>363100388</v>
      </c>
      <c r="K19" s="21">
        <f t="shared" si="3"/>
        <v>116801440</v>
      </c>
      <c r="L19" s="21">
        <f t="shared" si="3"/>
        <v>115520286</v>
      </c>
      <c r="M19" s="21">
        <f t="shared" si="3"/>
        <v>115895818</v>
      </c>
      <c r="N19" s="21">
        <f t="shared" si="3"/>
        <v>348217544</v>
      </c>
      <c r="O19" s="21">
        <f t="shared" si="3"/>
        <v>102352286</v>
      </c>
      <c r="P19" s="21">
        <f t="shared" si="3"/>
        <v>112957150</v>
      </c>
      <c r="Q19" s="21">
        <f t="shared" si="3"/>
        <v>114105342</v>
      </c>
      <c r="R19" s="21">
        <f t="shared" si="3"/>
        <v>329414778</v>
      </c>
      <c r="S19" s="21">
        <f t="shared" si="3"/>
        <v>113923441</v>
      </c>
      <c r="T19" s="21">
        <f t="shared" si="3"/>
        <v>89132416</v>
      </c>
      <c r="U19" s="21">
        <f t="shared" si="3"/>
        <v>107791543</v>
      </c>
      <c r="V19" s="21">
        <f t="shared" si="3"/>
        <v>310847400</v>
      </c>
      <c r="W19" s="21">
        <f t="shared" si="3"/>
        <v>1351580110</v>
      </c>
      <c r="X19" s="21">
        <f t="shared" si="3"/>
        <v>1424380529</v>
      </c>
      <c r="Y19" s="21">
        <f t="shared" si="3"/>
        <v>-72800419</v>
      </c>
      <c r="Z19" s="4">
        <f>+IF(X19&lt;&gt;0,+(Y19/X19)*100,0)</f>
        <v>-5.111023179396466</v>
      </c>
      <c r="AA19" s="19">
        <f>SUM(AA20:AA23)</f>
        <v>1424380529</v>
      </c>
    </row>
    <row r="20" spans="1:27" ht="12.75">
      <c r="A20" s="5" t="s">
        <v>46</v>
      </c>
      <c r="B20" s="3"/>
      <c r="C20" s="22">
        <v>1027125680</v>
      </c>
      <c r="D20" s="22"/>
      <c r="E20" s="23">
        <v>1154044058</v>
      </c>
      <c r="F20" s="24">
        <v>1154044058</v>
      </c>
      <c r="G20" s="24">
        <v>81318906</v>
      </c>
      <c r="H20" s="24">
        <v>112406139</v>
      </c>
      <c r="I20" s="24">
        <v>104500149</v>
      </c>
      <c r="J20" s="24">
        <v>298225194</v>
      </c>
      <c r="K20" s="24">
        <v>94379401</v>
      </c>
      <c r="L20" s="24">
        <v>93506933</v>
      </c>
      <c r="M20" s="24">
        <v>93596884</v>
      </c>
      <c r="N20" s="24">
        <v>281483218</v>
      </c>
      <c r="O20" s="24">
        <v>81033824</v>
      </c>
      <c r="P20" s="24">
        <v>91064710</v>
      </c>
      <c r="Q20" s="24">
        <v>92568219</v>
      </c>
      <c r="R20" s="24">
        <v>264666753</v>
      </c>
      <c r="S20" s="24">
        <v>91707390</v>
      </c>
      <c r="T20" s="24">
        <v>68270066</v>
      </c>
      <c r="U20" s="24">
        <v>87261145</v>
      </c>
      <c r="V20" s="24">
        <v>247238601</v>
      </c>
      <c r="W20" s="24">
        <v>1091613766</v>
      </c>
      <c r="X20" s="24">
        <v>1154044058</v>
      </c>
      <c r="Y20" s="24">
        <v>-62430292</v>
      </c>
      <c r="Z20" s="6">
        <v>-5.41</v>
      </c>
      <c r="AA20" s="22">
        <v>1154044058</v>
      </c>
    </row>
    <row r="21" spans="1:27" ht="12.75">
      <c r="A21" s="5" t="s">
        <v>47</v>
      </c>
      <c r="B21" s="3"/>
      <c r="C21" s="22">
        <v>106922116</v>
      </c>
      <c r="D21" s="22"/>
      <c r="E21" s="23">
        <v>115953799</v>
      </c>
      <c r="F21" s="24">
        <v>115953799</v>
      </c>
      <c r="G21" s="24">
        <v>9193794</v>
      </c>
      <c r="H21" s="24">
        <v>9143614</v>
      </c>
      <c r="I21" s="24">
        <v>8718171</v>
      </c>
      <c r="J21" s="24">
        <v>27055579</v>
      </c>
      <c r="K21" s="24">
        <v>9255872</v>
      </c>
      <c r="L21" s="24">
        <v>9049813</v>
      </c>
      <c r="M21" s="24">
        <v>9383038</v>
      </c>
      <c r="N21" s="24">
        <v>27688723</v>
      </c>
      <c r="O21" s="24">
        <v>8542729</v>
      </c>
      <c r="P21" s="24">
        <v>9081022</v>
      </c>
      <c r="Q21" s="24">
        <v>8789067</v>
      </c>
      <c r="R21" s="24">
        <v>26412818</v>
      </c>
      <c r="S21" s="24">
        <v>9433488</v>
      </c>
      <c r="T21" s="24">
        <v>8606821</v>
      </c>
      <c r="U21" s="24">
        <v>8084240</v>
      </c>
      <c r="V21" s="24">
        <v>26124549</v>
      </c>
      <c r="W21" s="24">
        <v>107281669</v>
      </c>
      <c r="X21" s="24">
        <v>115953799</v>
      </c>
      <c r="Y21" s="24">
        <v>-8672130</v>
      </c>
      <c r="Z21" s="6">
        <v>-7.48</v>
      </c>
      <c r="AA21" s="22">
        <v>115953799</v>
      </c>
    </row>
    <row r="22" spans="1:27" ht="12.75">
      <c r="A22" s="5" t="s">
        <v>48</v>
      </c>
      <c r="B22" s="3"/>
      <c r="C22" s="25">
        <v>21873762</v>
      </c>
      <c r="D22" s="25"/>
      <c r="E22" s="26">
        <v>23826266</v>
      </c>
      <c r="F22" s="27">
        <v>23826266</v>
      </c>
      <c r="G22" s="27">
        <v>1906277</v>
      </c>
      <c r="H22" s="27">
        <v>1974553</v>
      </c>
      <c r="I22" s="27">
        <v>1949527</v>
      </c>
      <c r="J22" s="27">
        <v>5830357</v>
      </c>
      <c r="K22" s="27">
        <v>2067214</v>
      </c>
      <c r="L22" s="27">
        <v>2002114</v>
      </c>
      <c r="M22" s="27">
        <v>1959005</v>
      </c>
      <c r="N22" s="27">
        <v>6028333</v>
      </c>
      <c r="O22" s="27">
        <v>1927766</v>
      </c>
      <c r="P22" s="27">
        <v>1819638</v>
      </c>
      <c r="Q22" s="27">
        <v>1813939</v>
      </c>
      <c r="R22" s="27">
        <v>5561343</v>
      </c>
      <c r="S22" s="27">
        <v>2085889</v>
      </c>
      <c r="T22" s="27">
        <v>1563477</v>
      </c>
      <c r="U22" s="27">
        <v>1435541</v>
      </c>
      <c r="V22" s="27">
        <v>5084907</v>
      </c>
      <c r="W22" s="27">
        <v>22504940</v>
      </c>
      <c r="X22" s="27">
        <v>23826266</v>
      </c>
      <c r="Y22" s="27">
        <v>-1321326</v>
      </c>
      <c r="Z22" s="7">
        <v>-5.55</v>
      </c>
      <c r="AA22" s="25">
        <v>23826266</v>
      </c>
    </row>
    <row r="23" spans="1:27" ht="12.75">
      <c r="A23" s="5" t="s">
        <v>49</v>
      </c>
      <c r="B23" s="3"/>
      <c r="C23" s="22">
        <v>121156937</v>
      </c>
      <c r="D23" s="22"/>
      <c r="E23" s="23">
        <v>130556406</v>
      </c>
      <c r="F23" s="24">
        <v>130556406</v>
      </c>
      <c r="G23" s="24">
        <v>10380666</v>
      </c>
      <c r="H23" s="24">
        <v>10821094</v>
      </c>
      <c r="I23" s="24">
        <v>10787498</v>
      </c>
      <c r="J23" s="24">
        <v>31989258</v>
      </c>
      <c r="K23" s="24">
        <v>11098953</v>
      </c>
      <c r="L23" s="24">
        <v>10961426</v>
      </c>
      <c r="M23" s="24">
        <v>10956891</v>
      </c>
      <c r="N23" s="24">
        <v>33017270</v>
      </c>
      <c r="O23" s="24">
        <v>10847967</v>
      </c>
      <c r="P23" s="24">
        <v>10991780</v>
      </c>
      <c r="Q23" s="24">
        <v>10934117</v>
      </c>
      <c r="R23" s="24">
        <v>32773864</v>
      </c>
      <c r="S23" s="24">
        <v>10696674</v>
      </c>
      <c r="T23" s="24">
        <v>10692052</v>
      </c>
      <c r="U23" s="24">
        <v>11010617</v>
      </c>
      <c r="V23" s="24">
        <v>32399343</v>
      </c>
      <c r="W23" s="24">
        <v>130179735</v>
      </c>
      <c r="X23" s="24">
        <v>130556406</v>
      </c>
      <c r="Y23" s="24">
        <v>-376671</v>
      </c>
      <c r="Z23" s="6">
        <v>-0.29</v>
      </c>
      <c r="AA23" s="22">
        <v>130556406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3275625312</v>
      </c>
      <c r="D25" s="40">
        <f>+D5+D9+D15+D19+D24</f>
        <v>0</v>
      </c>
      <c r="E25" s="41">
        <f t="shared" si="4"/>
        <v>3447248874</v>
      </c>
      <c r="F25" s="42">
        <f t="shared" si="4"/>
        <v>3763485874</v>
      </c>
      <c r="G25" s="42">
        <f t="shared" si="4"/>
        <v>517414649</v>
      </c>
      <c r="H25" s="42">
        <f t="shared" si="4"/>
        <v>233519654</v>
      </c>
      <c r="I25" s="42">
        <f t="shared" si="4"/>
        <v>217952544</v>
      </c>
      <c r="J25" s="42">
        <f t="shared" si="4"/>
        <v>968886847</v>
      </c>
      <c r="K25" s="42">
        <f t="shared" si="4"/>
        <v>293909787</v>
      </c>
      <c r="L25" s="42">
        <f t="shared" si="4"/>
        <v>191301047</v>
      </c>
      <c r="M25" s="42">
        <f t="shared" si="4"/>
        <v>474637206</v>
      </c>
      <c r="N25" s="42">
        <f t="shared" si="4"/>
        <v>959848040</v>
      </c>
      <c r="O25" s="42">
        <f t="shared" si="4"/>
        <v>208972092</v>
      </c>
      <c r="P25" s="42">
        <f t="shared" si="4"/>
        <v>192029436</v>
      </c>
      <c r="Q25" s="42">
        <f t="shared" si="4"/>
        <v>354436775</v>
      </c>
      <c r="R25" s="42">
        <f t="shared" si="4"/>
        <v>755438303</v>
      </c>
      <c r="S25" s="42">
        <f t="shared" si="4"/>
        <v>206499885</v>
      </c>
      <c r="T25" s="42">
        <f t="shared" si="4"/>
        <v>197371133</v>
      </c>
      <c r="U25" s="42">
        <f t="shared" si="4"/>
        <v>204354831</v>
      </c>
      <c r="V25" s="42">
        <f t="shared" si="4"/>
        <v>608225849</v>
      </c>
      <c r="W25" s="42">
        <f t="shared" si="4"/>
        <v>3292399039</v>
      </c>
      <c r="X25" s="42">
        <f t="shared" si="4"/>
        <v>3763485874</v>
      </c>
      <c r="Y25" s="42">
        <f t="shared" si="4"/>
        <v>-471086835</v>
      </c>
      <c r="Z25" s="43">
        <f>+IF(X25&lt;&gt;0,+(Y25/X25)*100,0)</f>
        <v>-12.517300470143866</v>
      </c>
      <c r="AA25" s="40">
        <f>+AA5+AA9+AA15+AA19+AA24</f>
        <v>3763485874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852856645</v>
      </c>
      <c r="D28" s="19">
        <f>SUM(D29:D31)</f>
        <v>0</v>
      </c>
      <c r="E28" s="20">
        <f t="shared" si="5"/>
        <v>705478333</v>
      </c>
      <c r="F28" s="21">
        <f t="shared" si="5"/>
        <v>723913617</v>
      </c>
      <c r="G28" s="21">
        <f t="shared" si="5"/>
        <v>35481196</v>
      </c>
      <c r="H28" s="21">
        <f t="shared" si="5"/>
        <v>40377920</v>
      </c>
      <c r="I28" s="21">
        <f t="shared" si="5"/>
        <v>82189305</v>
      </c>
      <c r="J28" s="21">
        <f t="shared" si="5"/>
        <v>158048421</v>
      </c>
      <c r="K28" s="21">
        <f t="shared" si="5"/>
        <v>62030315</v>
      </c>
      <c r="L28" s="21">
        <f t="shared" si="5"/>
        <v>56917705</v>
      </c>
      <c r="M28" s="21">
        <f t="shared" si="5"/>
        <v>51287992</v>
      </c>
      <c r="N28" s="21">
        <f t="shared" si="5"/>
        <v>170236012</v>
      </c>
      <c r="O28" s="21">
        <f t="shared" si="5"/>
        <v>65482773</v>
      </c>
      <c r="P28" s="21">
        <f t="shared" si="5"/>
        <v>64428228</v>
      </c>
      <c r="Q28" s="21">
        <f t="shared" si="5"/>
        <v>61639748</v>
      </c>
      <c r="R28" s="21">
        <f t="shared" si="5"/>
        <v>191550749</v>
      </c>
      <c r="S28" s="21">
        <f t="shared" si="5"/>
        <v>49052683</v>
      </c>
      <c r="T28" s="21">
        <f t="shared" si="5"/>
        <v>104541079</v>
      </c>
      <c r="U28" s="21">
        <f t="shared" si="5"/>
        <v>162494176</v>
      </c>
      <c r="V28" s="21">
        <f t="shared" si="5"/>
        <v>316087938</v>
      </c>
      <c r="W28" s="21">
        <f t="shared" si="5"/>
        <v>835923120</v>
      </c>
      <c r="X28" s="21">
        <f t="shared" si="5"/>
        <v>723913617</v>
      </c>
      <c r="Y28" s="21">
        <f t="shared" si="5"/>
        <v>112009503</v>
      </c>
      <c r="Z28" s="4">
        <f>+IF(X28&lt;&gt;0,+(Y28/X28)*100,0)</f>
        <v>15.472771939859781</v>
      </c>
      <c r="AA28" s="19">
        <f>SUM(AA29:AA31)</f>
        <v>723913617</v>
      </c>
    </row>
    <row r="29" spans="1:27" ht="12.75">
      <c r="A29" s="5" t="s">
        <v>32</v>
      </c>
      <c r="B29" s="3"/>
      <c r="C29" s="22">
        <v>129996547</v>
      </c>
      <c r="D29" s="22"/>
      <c r="E29" s="23">
        <v>154913818</v>
      </c>
      <c r="F29" s="24">
        <v>147728969</v>
      </c>
      <c r="G29" s="24">
        <v>9448213</v>
      </c>
      <c r="H29" s="24">
        <v>9529752</v>
      </c>
      <c r="I29" s="24">
        <v>9734396</v>
      </c>
      <c r="J29" s="24">
        <v>28712361</v>
      </c>
      <c r="K29" s="24">
        <v>8897002</v>
      </c>
      <c r="L29" s="24">
        <v>11089860</v>
      </c>
      <c r="M29" s="24">
        <v>8990625</v>
      </c>
      <c r="N29" s="24">
        <v>28977487</v>
      </c>
      <c r="O29" s="24">
        <v>8558084</v>
      </c>
      <c r="P29" s="24">
        <v>9358535</v>
      </c>
      <c r="Q29" s="24">
        <v>8894343</v>
      </c>
      <c r="R29" s="24">
        <v>26810962</v>
      </c>
      <c r="S29" s="24">
        <v>7948292</v>
      </c>
      <c r="T29" s="24">
        <v>26273908</v>
      </c>
      <c r="U29" s="24">
        <v>12197993</v>
      </c>
      <c r="V29" s="24">
        <v>46420193</v>
      </c>
      <c r="W29" s="24">
        <v>130921003</v>
      </c>
      <c r="X29" s="24">
        <v>147728969</v>
      </c>
      <c r="Y29" s="24">
        <v>-16807966</v>
      </c>
      <c r="Z29" s="6">
        <v>-11.38</v>
      </c>
      <c r="AA29" s="22">
        <v>147728969</v>
      </c>
    </row>
    <row r="30" spans="1:27" ht="12.75">
      <c r="A30" s="5" t="s">
        <v>33</v>
      </c>
      <c r="B30" s="3"/>
      <c r="C30" s="25">
        <v>711371383</v>
      </c>
      <c r="D30" s="25"/>
      <c r="E30" s="26">
        <v>541157734</v>
      </c>
      <c r="F30" s="27">
        <v>564805890</v>
      </c>
      <c r="G30" s="27">
        <v>25683791</v>
      </c>
      <c r="H30" s="27">
        <v>28909081</v>
      </c>
      <c r="I30" s="27">
        <v>70557577</v>
      </c>
      <c r="J30" s="27">
        <v>125150449</v>
      </c>
      <c r="K30" s="27">
        <v>51883150</v>
      </c>
      <c r="L30" s="27">
        <v>44830099</v>
      </c>
      <c r="M30" s="27">
        <v>41676949</v>
      </c>
      <c r="N30" s="27">
        <v>138390198</v>
      </c>
      <c r="O30" s="27">
        <v>55679718</v>
      </c>
      <c r="P30" s="27">
        <v>54161021</v>
      </c>
      <c r="Q30" s="27">
        <v>52402025</v>
      </c>
      <c r="R30" s="27">
        <v>162242764</v>
      </c>
      <c r="S30" s="27">
        <v>40769323</v>
      </c>
      <c r="T30" s="27">
        <v>77489071</v>
      </c>
      <c r="U30" s="27">
        <v>148927932</v>
      </c>
      <c r="V30" s="27">
        <v>267186326</v>
      </c>
      <c r="W30" s="27">
        <v>692969737</v>
      </c>
      <c r="X30" s="27">
        <v>564805890</v>
      </c>
      <c r="Y30" s="27">
        <v>128163847</v>
      </c>
      <c r="Z30" s="7">
        <v>22.69</v>
      </c>
      <c r="AA30" s="25">
        <v>564805890</v>
      </c>
    </row>
    <row r="31" spans="1:27" ht="12.75">
      <c r="A31" s="5" t="s">
        <v>34</v>
      </c>
      <c r="B31" s="3"/>
      <c r="C31" s="22">
        <v>11488715</v>
      </c>
      <c r="D31" s="22"/>
      <c r="E31" s="23">
        <v>9406781</v>
      </c>
      <c r="F31" s="24">
        <v>11378758</v>
      </c>
      <c r="G31" s="24">
        <v>349192</v>
      </c>
      <c r="H31" s="24">
        <v>1939087</v>
      </c>
      <c r="I31" s="24">
        <v>1897332</v>
      </c>
      <c r="J31" s="24">
        <v>4185611</v>
      </c>
      <c r="K31" s="24">
        <v>1250163</v>
      </c>
      <c r="L31" s="24">
        <v>997746</v>
      </c>
      <c r="M31" s="24">
        <v>620418</v>
      </c>
      <c r="N31" s="24">
        <v>2868327</v>
      </c>
      <c r="O31" s="24">
        <v>1244971</v>
      </c>
      <c r="P31" s="24">
        <v>908672</v>
      </c>
      <c r="Q31" s="24">
        <v>343380</v>
      </c>
      <c r="R31" s="24">
        <v>2497023</v>
      </c>
      <c r="S31" s="24">
        <v>335068</v>
      </c>
      <c r="T31" s="24">
        <v>778100</v>
      </c>
      <c r="U31" s="24">
        <v>1368251</v>
      </c>
      <c r="V31" s="24">
        <v>2481419</v>
      </c>
      <c r="W31" s="24">
        <v>12032380</v>
      </c>
      <c r="X31" s="24">
        <v>11378758</v>
      </c>
      <c r="Y31" s="24">
        <v>653622</v>
      </c>
      <c r="Z31" s="6">
        <v>5.74</v>
      </c>
      <c r="AA31" s="22">
        <v>11378758</v>
      </c>
    </row>
    <row r="32" spans="1:27" ht="12.75">
      <c r="A32" s="2" t="s">
        <v>35</v>
      </c>
      <c r="B32" s="3"/>
      <c r="C32" s="19">
        <f aca="true" t="shared" si="6" ref="C32:Y32">SUM(C33:C37)</f>
        <v>311769655</v>
      </c>
      <c r="D32" s="19">
        <f>SUM(D33:D37)</f>
        <v>0</v>
      </c>
      <c r="E32" s="20">
        <f t="shared" si="6"/>
        <v>423027724</v>
      </c>
      <c r="F32" s="21">
        <f t="shared" si="6"/>
        <v>472634219</v>
      </c>
      <c r="G32" s="21">
        <f t="shared" si="6"/>
        <v>22699397</v>
      </c>
      <c r="H32" s="21">
        <f t="shared" si="6"/>
        <v>29644862</v>
      </c>
      <c r="I32" s="21">
        <f t="shared" si="6"/>
        <v>29186400</v>
      </c>
      <c r="J32" s="21">
        <f t="shared" si="6"/>
        <v>81530659</v>
      </c>
      <c r="K32" s="21">
        <f t="shared" si="6"/>
        <v>29746162</v>
      </c>
      <c r="L32" s="21">
        <f t="shared" si="6"/>
        <v>29086785</v>
      </c>
      <c r="M32" s="21">
        <f t="shared" si="6"/>
        <v>31411224</v>
      </c>
      <c r="N32" s="21">
        <f t="shared" si="6"/>
        <v>90244171</v>
      </c>
      <c r="O32" s="21">
        <f t="shared" si="6"/>
        <v>34417544</v>
      </c>
      <c r="P32" s="21">
        <f t="shared" si="6"/>
        <v>38817433</v>
      </c>
      <c r="Q32" s="21">
        <f t="shared" si="6"/>
        <v>34325726</v>
      </c>
      <c r="R32" s="21">
        <f t="shared" si="6"/>
        <v>107560703</v>
      </c>
      <c r="S32" s="21">
        <f t="shared" si="6"/>
        <v>21749765</v>
      </c>
      <c r="T32" s="21">
        <f t="shared" si="6"/>
        <v>24694424</v>
      </c>
      <c r="U32" s="21">
        <f t="shared" si="6"/>
        <v>29832098</v>
      </c>
      <c r="V32" s="21">
        <f t="shared" si="6"/>
        <v>76276287</v>
      </c>
      <c r="W32" s="21">
        <f t="shared" si="6"/>
        <v>355611820</v>
      </c>
      <c r="X32" s="21">
        <f t="shared" si="6"/>
        <v>472634219</v>
      </c>
      <c r="Y32" s="21">
        <f t="shared" si="6"/>
        <v>-117022399</v>
      </c>
      <c r="Z32" s="4">
        <f>+IF(X32&lt;&gt;0,+(Y32/X32)*100,0)</f>
        <v>-24.759612041547925</v>
      </c>
      <c r="AA32" s="19">
        <f>SUM(AA33:AA37)</f>
        <v>472634219</v>
      </c>
    </row>
    <row r="33" spans="1:27" ht="12.75">
      <c r="A33" s="5" t="s">
        <v>36</v>
      </c>
      <c r="B33" s="3"/>
      <c r="C33" s="22">
        <v>45708266</v>
      </c>
      <c r="D33" s="22"/>
      <c r="E33" s="23">
        <v>69354162</v>
      </c>
      <c r="F33" s="24">
        <v>73188151</v>
      </c>
      <c r="G33" s="24">
        <v>3832319</v>
      </c>
      <c r="H33" s="24">
        <v>4759128</v>
      </c>
      <c r="I33" s="24">
        <v>3287472</v>
      </c>
      <c r="J33" s="24">
        <v>11878919</v>
      </c>
      <c r="K33" s="24">
        <v>4872249</v>
      </c>
      <c r="L33" s="24">
        <v>4458532</v>
      </c>
      <c r="M33" s="24">
        <v>3970394</v>
      </c>
      <c r="N33" s="24">
        <v>13301175</v>
      </c>
      <c r="O33" s="24">
        <v>5050360</v>
      </c>
      <c r="P33" s="24">
        <v>10188261</v>
      </c>
      <c r="Q33" s="24">
        <v>3669692</v>
      </c>
      <c r="R33" s="24">
        <v>18908313</v>
      </c>
      <c r="S33" s="24">
        <v>3515494</v>
      </c>
      <c r="T33" s="24">
        <v>4564407</v>
      </c>
      <c r="U33" s="24">
        <v>9152372</v>
      </c>
      <c r="V33" s="24">
        <v>17232273</v>
      </c>
      <c r="W33" s="24">
        <v>61320680</v>
      </c>
      <c r="X33" s="24">
        <v>73188151</v>
      </c>
      <c r="Y33" s="24">
        <v>-11867471</v>
      </c>
      <c r="Z33" s="6">
        <v>-16.22</v>
      </c>
      <c r="AA33" s="22">
        <v>73188151</v>
      </c>
    </row>
    <row r="34" spans="1:27" ht="12.75">
      <c r="A34" s="5" t="s">
        <v>37</v>
      </c>
      <c r="B34" s="3"/>
      <c r="C34" s="22">
        <v>159947733</v>
      </c>
      <c r="D34" s="22"/>
      <c r="E34" s="23">
        <v>197145143</v>
      </c>
      <c r="F34" s="24">
        <v>242475275</v>
      </c>
      <c r="G34" s="24">
        <v>6712195</v>
      </c>
      <c r="H34" s="24">
        <v>13528951</v>
      </c>
      <c r="I34" s="24">
        <v>9945058</v>
      </c>
      <c r="J34" s="24">
        <v>30186204</v>
      </c>
      <c r="K34" s="24">
        <v>12349048</v>
      </c>
      <c r="L34" s="24">
        <v>12687707</v>
      </c>
      <c r="M34" s="24">
        <v>14150208</v>
      </c>
      <c r="N34" s="24">
        <v>39186963</v>
      </c>
      <c r="O34" s="24">
        <v>16664137</v>
      </c>
      <c r="P34" s="24">
        <v>14445902</v>
      </c>
      <c r="Q34" s="24">
        <v>17623625</v>
      </c>
      <c r="R34" s="24">
        <v>48733664</v>
      </c>
      <c r="S34" s="24">
        <v>6067281</v>
      </c>
      <c r="T34" s="24">
        <v>8229923</v>
      </c>
      <c r="U34" s="24">
        <v>19320580</v>
      </c>
      <c r="V34" s="24">
        <v>33617784</v>
      </c>
      <c r="W34" s="24">
        <v>151724615</v>
      </c>
      <c r="X34" s="24">
        <v>242475275</v>
      </c>
      <c r="Y34" s="24">
        <v>-90750660</v>
      </c>
      <c r="Z34" s="6">
        <v>-37.43</v>
      </c>
      <c r="AA34" s="22">
        <v>242475275</v>
      </c>
    </row>
    <row r="35" spans="1:27" ht="12.75">
      <c r="A35" s="5" t="s">
        <v>38</v>
      </c>
      <c r="B35" s="3"/>
      <c r="C35" s="22">
        <v>95596746</v>
      </c>
      <c r="D35" s="22"/>
      <c r="E35" s="23">
        <v>143384449</v>
      </c>
      <c r="F35" s="24">
        <v>142563815</v>
      </c>
      <c r="G35" s="24">
        <v>10642581</v>
      </c>
      <c r="H35" s="24">
        <v>9669153</v>
      </c>
      <c r="I35" s="24">
        <v>15298317</v>
      </c>
      <c r="J35" s="24">
        <v>35610051</v>
      </c>
      <c r="K35" s="24">
        <v>10824982</v>
      </c>
      <c r="L35" s="24">
        <v>11279265</v>
      </c>
      <c r="M35" s="24">
        <v>12615642</v>
      </c>
      <c r="N35" s="24">
        <v>34719889</v>
      </c>
      <c r="O35" s="24">
        <v>10966870</v>
      </c>
      <c r="P35" s="24">
        <v>12660913</v>
      </c>
      <c r="Q35" s="24">
        <v>12376211</v>
      </c>
      <c r="R35" s="24">
        <v>36003994</v>
      </c>
      <c r="S35" s="24">
        <v>11498559</v>
      </c>
      <c r="T35" s="24">
        <v>11163023</v>
      </c>
      <c r="U35" s="24">
        <v>290441</v>
      </c>
      <c r="V35" s="24">
        <v>22952023</v>
      </c>
      <c r="W35" s="24">
        <v>129285957</v>
      </c>
      <c r="X35" s="24">
        <v>142563815</v>
      </c>
      <c r="Y35" s="24">
        <v>-13277858</v>
      </c>
      <c r="Z35" s="6">
        <v>-9.31</v>
      </c>
      <c r="AA35" s="22">
        <v>142563815</v>
      </c>
    </row>
    <row r="36" spans="1:27" ht="12.75">
      <c r="A36" s="5" t="s">
        <v>39</v>
      </c>
      <c r="B36" s="3"/>
      <c r="C36" s="22">
        <v>10516910</v>
      </c>
      <c r="D36" s="22"/>
      <c r="E36" s="23">
        <v>13143970</v>
      </c>
      <c r="F36" s="24">
        <v>14406978</v>
      </c>
      <c r="G36" s="24">
        <v>1512302</v>
      </c>
      <c r="H36" s="24">
        <v>1687630</v>
      </c>
      <c r="I36" s="24">
        <v>655553</v>
      </c>
      <c r="J36" s="24">
        <v>3855485</v>
      </c>
      <c r="K36" s="24">
        <v>1699883</v>
      </c>
      <c r="L36" s="24">
        <v>661281</v>
      </c>
      <c r="M36" s="24">
        <v>674980</v>
      </c>
      <c r="N36" s="24">
        <v>3036144</v>
      </c>
      <c r="O36" s="24">
        <v>1736177</v>
      </c>
      <c r="P36" s="24">
        <v>1522357</v>
      </c>
      <c r="Q36" s="24">
        <v>656198</v>
      </c>
      <c r="R36" s="24">
        <v>3914732</v>
      </c>
      <c r="S36" s="24">
        <v>668431</v>
      </c>
      <c r="T36" s="24">
        <v>737071</v>
      </c>
      <c r="U36" s="24">
        <v>1068705</v>
      </c>
      <c r="V36" s="24">
        <v>2474207</v>
      </c>
      <c r="W36" s="24">
        <v>13280568</v>
      </c>
      <c r="X36" s="24">
        <v>14406978</v>
      </c>
      <c r="Y36" s="24">
        <v>-1126410</v>
      </c>
      <c r="Z36" s="6">
        <v>-7.82</v>
      </c>
      <c r="AA36" s="22">
        <v>14406978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561923145</v>
      </c>
      <c r="D38" s="19">
        <f>SUM(D39:D41)</f>
        <v>0</v>
      </c>
      <c r="E38" s="20">
        <f t="shared" si="7"/>
        <v>452958146</v>
      </c>
      <c r="F38" s="21">
        <f t="shared" si="7"/>
        <v>401796433</v>
      </c>
      <c r="G38" s="21">
        <f t="shared" si="7"/>
        <v>26874933</v>
      </c>
      <c r="H38" s="21">
        <f t="shared" si="7"/>
        <v>16980029</v>
      </c>
      <c r="I38" s="21">
        <f t="shared" si="7"/>
        <v>81705590</v>
      </c>
      <c r="J38" s="21">
        <f t="shared" si="7"/>
        <v>125560552</v>
      </c>
      <c r="K38" s="21">
        <f t="shared" si="7"/>
        <v>43149048</v>
      </c>
      <c r="L38" s="21">
        <f t="shared" si="7"/>
        <v>36706042</v>
      </c>
      <c r="M38" s="21">
        <f t="shared" si="7"/>
        <v>41622963</v>
      </c>
      <c r="N38" s="21">
        <f t="shared" si="7"/>
        <v>121478053</v>
      </c>
      <c r="O38" s="21">
        <f t="shared" si="7"/>
        <v>46325368</v>
      </c>
      <c r="P38" s="21">
        <f t="shared" si="7"/>
        <v>40719931</v>
      </c>
      <c r="Q38" s="21">
        <f t="shared" si="7"/>
        <v>39016427</v>
      </c>
      <c r="R38" s="21">
        <f t="shared" si="7"/>
        <v>126061726</v>
      </c>
      <c r="S38" s="21">
        <f t="shared" si="7"/>
        <v>35155636</v>
      </c>
      <c r="T38" s="21">
        <f t="shared" si="7"/>
        <v>36640836</v>
      </c>
      <c r="U38" s="21">
        <f t="shared" si="7"/>
        <v>42212998</v>
      </c>
      <c r="V38" s="21">
        <f t="shared" si="7"/>
        <v>114009470</v>
      </c>
      <c r="W38" s="21">
        <f t="shared" si="7"/>
        <v>487109801</v>
      </c>
      <c r="X38" s="21">
        <f t="shared" si="7"/>
        <v>401796433</v>
      </c>
      <c r="Y38" s="21">
        <f t="shared" si="7"/>
        <v>85313368</v>
      </c>
      <c r="Z38" s="4">
        <f>+IF(X38&lt;&gt;0,+(Y38/X38)*100,0)</f>
        <v>21.232982921976312</v>
      </c>
      <c r="AA38" s="19">
        <f>SUM(AA39:AA41)</f>
        <v>401796433</v>
      </c>
    </row>
    <row r="39" spans="1:27" ht="12.75">
      <c r="A39" s="5" t="s">
        <v>42</v>
      </c>
      <c r="B39" s="3"/>
      <c r="C39" s="22">
        <v>91653901</v>
      </c>
      <c r="D39" s="22"/>
      <c r="E39" s="23">
        <v>169077979</v>
      </c>
      <c r="F39" s="24">
        <v>153935414</v>
      </c>
      <c r="G39" s="24">
        <v>17239646</v>
      </c>
      <c r="H39" s="24">
        <v>6509538</v>
      </c>
      <c r="I39" s="24">
        <v>6654581</v>
      </c>
      <c r="J39" s="24">
        <v>30403765</v>
      </c>
      <c r="K39" s="24">
        <v>8666139</v>
      </c>
      <c r="L39" s="24">
        <v>5716370</v>
      </c>
      <c r="M39" s="24">
        <v>9005306</v>
      </c>
      <c r="N39" s="24">
        <v>23387815</v>
      </c>
      <c r="O39" s="24">
        <v>10663062</v>
      </c>
      <c r="P39" s="24">
        <v>8224008</v>
      </c>
      <c r="Q39" s="24">
        <v>6187012</v>
      </c>
      <c r="R39" s="24">
        <v>25074082</v>
      </c>
      <c r="S39" s="24">
        <v>6244319</v>
      </c>
      <c r="T39" s="24">
        <v>6259255</v>
      </c>
      <c r="U39" s="24">
        <v>8423498</v>
      </c>
      <c r="V39" s="24">
        <v>20927072</v>
      </c>
      <c r="W39" s="24">
        <v>99792734</v>
      </c>
      <c r="X39" s="24">
        <v>153935414</v>
      </c>
      <c r="Y39" s="24">
        <v>-54142680</v>
      </c>
      <c r="Z39" s="6">
        <v>-35.17</v>
      </c>
      <c r="AA39" s="22">
        <v>153935414</v>
      </c>
    </row>
    <row r="40" spans="1:27" ht="12.75">
      <c r="A40" s="5" t="s">
        <v>43</v>
      </c>
      <c r="B40" s="3"/>
      <c r="C40" s="22">
        <v>451577259</v>
      </c>
      <c r="D40" s="22"/>
      <c r="E40" s="23">
        <v>275146626</v>
      </c>
      <c r="F40" s="24">
        <v>231573276</v>
      </c>
      <c r="G40" s="24">
        <v>9377110</v>
      </c>
      <c r="H40" s="24">
        <v>8936408</v>
      </c>
      <c r="I40" s="24">
        <v>72303014</v>
      </c>
      <c r="J40" s="24">
        <v>90616532</v>
      </c>
      <c r="K40" s="24">
        <v>32142161</v>
      </c>
      <c r="L40" s="24">
        <v>30073941</v>
      </c>
      <c r="M40" s="24">
        <v>31438229</v>
      </c>
      <c r="N40" s="24">
        <v>93654331</v>
      </c>
      <c r="O40" s="24">
        <v>32663418</v>
      </c>
      <c r="P40" s="24">
        <v>30678377</v>
      </c>
      <c r="Q40" s="24">
        <v>32135680</v>
      </c>
      <c r="R40" s="24">
        <v>95477475</v>
      </c>
      <c r="S40" s="24">
        <v>28663524</v>
      </c>
      <c r="T40" s="24">
        <v>29973247</v>
      </c>
      <c r="U40" s="24">
        <v>32738842</v>
      </c>
      <c r="V40" s="24">
        <v>91375613</v>
      </c>
      <c r="W40" s="24">
        <v>371123951</v>
      </c>
      <c r="X40" s="24">
        <v>231573276</v>
      </c>
      <c r="Y40" s="24">
        <v>139550675</v>
      </c>
      <c r="Z40" s="6">
        <v>60.26</v>
      </c>
      <c r="AA40" s="22">
        <v>231573276</v>
      </c>
    </row>
    <row r="41" spans="1:27" ht="12.75">
      <c r="A41" s="5" t="s">
        <v>44</v>
      </c>
      <c r="B41" s="3"/>
      <c r="C41" s="22">
        <v>18691985</v>
      </c>
      <c r="D41" s="22"/>
      <c r="E41" s="23">
        <v>8733541</v>
      </c>
      <c r="F41" s="24">
        <v>16287743</v>
      </c>
      <c r="G41" s="24">
        <v>258177</v>
      </c>
      <c r="H41" s="24">
        <v>1534083</v>
      </c>
      <c r="I41" s="24">
        <v>2747995</v>
      </c>
      <c r="J41" s="24">
        <v>4540255</v>
      </c>
      <c r="K41" s="24">
        <v>2340748</v>
      </c>
      <c r="L41" s="24">
        <v>915731</v>
      </c>
      <c r="M41" s="24">
        <v>1179428</v>
      </c>
      <c r="N41" s="24">
        <v>4435907</v>
      </c>
      <c r="O41" s="24">
        <v>2998888</v>
      </c>
      <c r="P41" s="24">
        <v>1817546</v>
      </c>
      <c r="Q41" s="24">
        <v>693735</v>
      </c>
      <c r="R41" s="24">
        <v>5510169</v>
      </c>
      <c r="S41" s="24">
        <v>247793</v>
      </c>
      <c r="T41" s="24">
        <v>408334</v>
      </c>
      <c r="U41" s="24">
        <v>1050658</v>
      </c>
      <c r="V41" s="24">
        <v>1706785</v>
      </c>
      <c r="W41" s="24">
        <v>16193116</v>
      </c>
      <c r="X41" s="24">
        <v>16287743</v>
      </c>
      <c r="Y41" s="24">
        <v>-94627</v>
      </c>
      <c r="Z41" s="6">
        <v>-0.58</v>
      </c>
      <c r="AA41" s="22">
        <v>16287743</v>
      </c>
    </row>
    <row r="42" spans="1:27" ht="12.75">
      <c r="A42" s="2" t="s">
        <v>45</v>
      </c>
      <c r="B42" s="8"/>
      <c r="C42" s="19">
        <f aca="true" t="shared" si="8" ref="C42:Y42">SUM(C43:C46)</f>
        <v>1734185418</v>
      </c>
      <c r="D42" s="19">
        <f>SUM(D43:D46)</f>
        <v>0</v>
      </c>
      <c r="E42" s="20">
        <f t="shared" si="8"/>
        <v>1634905253</v>
      </c>
      <c r="F42" s="21">
        <f t="shared" si="8"/>
        <v>1594623594</v>
      </c>
      <c r="G42" s="21">
        <f t="shared" si="8"/>
        <v>120695349</v>
      </c>
      <c r="H42" s="21">
        <f t="shared" si="8"/>
        <v>56106445</v>
      </c>
      <c r="I42" s="21">
        <f t="shared" si="8"/>
        <v>243200678</v>
      </c>
      <c r="J42" s="21">
        <f t="shared" si="8"/>
        <v>420002472</v>
      </c>
      <c r="K42" s="21">
        <f t="shared" si="8"/>
        <v>160244225</v>
      </c>
      <c r="L42" s="21">
        <f t="shared" si="8"/>
        <v>125129026</v>
      </c>
      <c r="M42" s="21">
        <f t="shared" si="8"/>
        <v>127569935</v>
      </c>
      <c r="N42" s="21">
        <f t="shared" si="8"/>
        <v>412943186</v>
      </c>
      <c r="O42" s="21">
        <f t="shared" si="8"/>
        <v>177909127</v>
      </c>
      <c r="P42" s="21">
        <f t="shared" si="8"/>
        <v>121676837</v>
      </c>
      <c r="Q42" s="21">
        <f t="shared" si="8"/>
        <v>119695450</v>
      </c>
      <c r="R42" s="21">
        <f t="shared" si="8"/>
        <v>419281414</v>
      </c>
      <c r="S42" s="21">
        <f t="shared" si="8"/>
        <v>102344347</v>
      </c>
      <c r="T42" s="21">
        <f t="shared" si="8"/>
        <v>129677867</v>
      </c>
      <c r="U42" s="21">
        <f t="shared" si="8"/>
        <v>247605807</v>
      </c>
      <c r="V42" s="21">
        <f t="shared" si="8"/>
        <v>479628021</v>
      </c>
      <c r="W42" s="21">
        <f t="shared" si="8"/>
        <v>1731855093</v>
      </c>
      <c r="X42" s="21">
        <f t="shared" si="8"/>
        <v>1594623594</v>
      </c>
      <c r="Y42" s="21">
        <f t="shared" si="8"/>
        <v>137231499</v>
      </c>
      <c r="Z42" s="4">
        <f>+IF(X42&lt;&gt;0,+(Y42/X42)*100,0)</f>
        <v>8.605886650389044</v>
      </c>
      <c r="AA42" s="19">
        <f>SUM(AA43:AA46)</f>
        <v>1594623594</v>
      </c>
    </row>
    <row r="43" spans="1:27" ht="12.75">
      <c r="A43" s="5" t="s">
        <v>46</v>
      </c>
      <c r="B43" s="3"/>
      <c r="C43" s="22">
        <v>909902912</v>
      </c>
      <c r="D43" s="22"/>
      <c r="E43" s="23">
        <v>946115593</v>
      </c>
      <c r="F43" s="24">
        <v>900404841</v>
      </c>
      <c r="G43" s="24">
        <v>88393900</v>
      </c>
      <c r="H43" s="24">
        <v>22692049</v>
      </c>
      <c r="I43" s="24">
        <v>154615411</v>
      </c>
      <c r="J43" s="24">
        <v>265701360</v>
      </c>
      <c r="K43" s="24">
        <v>95431723</v>
      </c>
      <c r="L43" s="24">
        <v>67844496</v>
      </c>
      <c r="M43" s="24">
        <v>61802475</v>
      </c>
      <c r="N43" s="24">
        <v>225078694</v>
      </c>
      <c r="O43" s="24">
        <v>115132692</v>
      </c>
      <c r="P43" s="24">
        <v>64874630</v>
      </c>
      <c r="Q43" s="24">
        <v>70494399</v>
      </c>
      <c r="R43" s="24">
        <v>250501721</v>
      </c>
      <c r="S43" s="24">
        <v>55769862</v>
      </c>
      <c r="T43" s="24">
        <v>68082439</v>
      </c>
      <c r="U43" s="24">
        <v>92872170</v>
      </c>
      <c r="V43" s="24">
        <v>216724471</v>
      </c>
      <c r="W43" s="24">
        <v>958006246</v>
      </c>
      <c r="X43" s="24">
        <v>900404841</v>
      </c>
      <c r="Y43" s="24">
        <v>57601405</v>
      </c>
      <c r="Z43" s="6">
        <v>6.4</v>
      </c>
      <c r="AA43" s="22">
        <v>900404841</v>
      </c>
    </row>
    <row r="44" spans="1:27" ht="12.75">
      <c r="A44" s="5" t="s">
        <v>47</v>
      </c>
      <c r="B44" s="3"/>
      <c r="C44" s="22">
        <v>450640393</v>
      </c>
      <c r="D44" s="22"/>
      <c r="E44" s="23">
        <v>304169970</v>
      </c>
      <c r="F44" s="24">
        <v>314299930</v>
      </c>
      <c r="G44" s="24">
        <v>13503359</v>
      </c>
      <c r="H44" s="24">
        <v>15178830</v>
      </c>
      <c r="I44" s="24">
        <v>43684294</v>
      </c>
      <c r="J44" s="24">
        <v>72366483</v>
      </c>
      <c r="K44" s="24">
        <v>34732407</v>
      </c>
      <c r="L44" s="24">
        <v>30484106</v>
      </c>
      <c r="M44" s="24">
        <v>35626306</v>
      </c>
      <c r="N44" s="24">
        <v>100842819</v>
      </c>
      <c r="O44" s="24">
        <v>30893385</v>
      </c>
      <c r="P44" s="24">
        <v>24526106</v>
      </c>
      <c r="Q44" s="24">
        <v>23710243</v>
      </c>
      <c r="R44" s="24">
        <v>79129734</v>
      </c>
      <c r="S44" s="24">
        <v>21205163</v>
      </c>
      <c r="T44" s="24">
        <v>34563144</v>
      </c>
      <c r="U44" s="24">
        <v>75929759</v>
      </c>
      <c r="V44" s="24">
        <v>131698066</v>
      </c>
      <c r="W44" s="24">
        <v>384037102</v>
      </c>
      <c r="X44" s="24">
        <v>314299930</v>
      </c>
      <c r="Y44" s="24">
        <v>69737172</v>
      </c>
      <c r="Z44" s="6">
        <v>22.19</v>
      </c>
      <c r="AA44" s="22">
        <v>314299930</v>
      </c>
    </row>
    <row r="45" spans="1:27" ht="12.75">
      <c r="A45" s="5" t="s">
        <v>48</v>
      </c>
      <c r="B45" s="3"/>
      <c r="C45" s="25">
        <v>25507982</v>
      </c>
      <c r="D45" s="25"/>
      <c r="E45" s="26">
        <v>143042415</v>
      </c>
      <c r="F45" s="27">
        <v>124686056</v>
      </c>
      <c r="G45" s="27">
        <v>1885471</v>
      </c>
      <c r="H45" s="27">
        <v>1343478</v>
      </c>
      <c r="I45" s="27">
        <v>4106721</v>
      </c>
      <c r="J45" s="27">
        <v>7335670</v>
      </c>
      <c r="K45" s="27">
        <v>2510368</v>
      </c>
      <c r="L45" s="27">
        <v>2757090</v>
      </c>
      <c r="M45" s="27">
        <v>2626791</v>
      </c>
      <c r="N45" s="27">
        <v>7894249</v>
      </c>
      <c r="O45" s="27">
        <v>3653353</v>
      </c>
      <c r="P45" s="27">
        <v>4709904</v>
      </c>
      <c r="Q45" s="27">
        <v>3697774</v>
      </c>
      <c r="R45" s="27">
        <v>12061031</v>
      </c>
      <c r="S45" s="27">
        <v>3506351</v>
      </c>
      <c r="T45" s="27">
        <v>3761942</v>
      </c>
      <c r="U45" s="27">
        <v>1890065</v>
      </c>
      <c r="V45" s="27">
        <v>9158358</v>
      </c>
      <c r="W45" s="27">
        <v>36449308</v>
      </c>
      <c r="X45" s="27">
        <v>124686056</v>
      </c>
      <c r="Y45" s="27">
        <v>-88236748</v>
      </c>
      <c r="Z45" s="7">
        <v>-70.77</v>
      </c>
      <c r="AA45" s="25">
        <v>124686056</v>
      </c>
    </row>
    <row r="46" spans="1:27" ht="12.75">
      <c r="A46" s="5" t="s">
        <v>49</v>
      </c>
      <c r="B46" s="3"/>
      <c r="C46" s="22">
        <v>348134131</v>
      </c>
      <c r="D46" s="22"/>
      <c r="E46" s="23">
        <v>241577275</v>
      </c>
      <c r="F46" s="24">
        <v>255232767</v>
      </c>
      <c r="G46" s="24">
        <v>16912619</v>
      </c>
      <c r="H46" s="24">
        <v>16892088</v>
      </c>
      <c r="I46" s="24">
        <v>40794252</v>
      </c>
      <c r="J46" s="24">
        <v>74598959</v>
      </c>
      <c r="K46" s="24">
        <v>27569727</v>
      </c>
      <c r="L46" s="24">
        <v>24043334</v>
      </c>
      <c r="M46" s="24">
        <v>27514363</v>
      </c>
      <c r="N46" s="24">
        <v>79127424</v>
      </c>
      <c r="O46" s="24">
        <v>28229697</v>
      </c>
      <c r="P46" s="24">
        <v>27566197</v>
      </c>
      <c r="Q46" s="24">
        <v>21793034</v>
      </c>
      <c r="R46" s="24">
        <v>77588928</v>
      </c>
      <c r="S46" s="24">
        <v>21862971</v>
      </c>
      <c r="T46" s="24">
        <v>23270342</v>
      </c>
      <c r="U46" s="24">
        <v>76913813</v>
      </c>
      <c r="V46" s="24">
        <v>122047126</v>
      </c>
      <c r="W46" s="24">
        <v>353362437</v>
      </c>
      <c r="X46" s="24">
        <v>255232767</v>
      </c>
      <c r="Y46" s="24">
        <v>98129670</v>
      </c>
      <c r="Z46" s="6">
        <v>38.45</v>
      </c>
      <c r="AA46" s="22">
        <v>255232767</v>
      </c>
    </row>
    <row r="47" spans="1:27" ht="12.75">
      <c r="A47" s="2" t="s">
        <v>50</v>
      </c>
      <c r="B47" s="8" t="s">
        <v>51</v>
      </c>
      <c r="C47" s="19">
        <v>14473593</v>
      </c>
      <c r="D47" s="19"/>
      <c r="E47" s="20">
        <v>33556982</v>
      </c>
      <c r="F47" s="21">
        <v>32141284</v>
      </c>
      <c r="G47" s="21">
        <v>1540424</v>
      </c>
      <c r="H47" s="21">
        <v>1223814</v>
      </c>
      <c r="I47" s="21">
        <v>1427564</v>
      </c>
      <c r="J47" s="21">
        <v>4191802</v>
      </c>
      <c r="K47" s="21">
        <v>2124623</v>
      </c>
      <c r="L47" s="21">
        <v>2030716</v>
      </c>
      <c r="M47" s="21">
        <v>1859042</v>
      </c>
      <c r="N47" s="21">
        <v>6014381</v>
      </c>
      <c r="O47" s="21">
        <v>1831712</v>
      </c>
      <c r="P47" s="21">
        <v>1933319</v>
      </c>
      <c r="Q47" s="21">
        <v>1835755</v>
      </c>
      <c r="R47" s="21">
        <v>5600786</v>
      </c>
      <c r="S47" s="21">
        <v>1922727</v>
      </c>
      <c r="T47" s="21">
        <v>1843330</v>
      </c>
      <c r="U47" s="21">
        <v>1896778</v>
      </c>
      <c r="V47" s="21">
        <v>5662835</v>
      </c>
      <c r="W47" s="21">
        <v>21469804</v>
      </c>
      <c r="X47" s="21">
        <v>32141284</v>
      </c>
      <c r="Y47" s="21">
        <v>-10671480</v>
      </c>
      <c r="Z47" s="4">
        <v>-33.2</v>
      </c>
      <c r="AA47" s="19">
        <v>32141284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3475208456</v>
      </c>
      <c r="D48" s="40">
        <f>+D28+D32+D38+D42+D47</f>
        <v>0</v>
      </c>
      <c r="E48" s="41">
        <f t="shared" si="9"/>
        <v>3249926438</v>
      </c>
      <c r="F48" s="42">
        <f t="shared" si="9"/>
        <v>3225109147</v>
      </c>
      <c r="G48" s="42">
        <f t="shared" si="9"/>
        <v>207291299</v>
      </c>
      <c r="H48" s="42">
        <f t="shared" si="9"/>
        <v>144333070</v>
      </c>
      <c r="I48" s="42">
        <f t="shared" si="9"/>
        <v>437709537</v>
      </c>
      <c r="J48" s="42">
        <f t="shared" si="9"/>
        <v>789333906</v>
      </c>
      <c r="K48" s="42">
        <f t="shared" si="9"/>
        <v>297294373</v>
      </c>
      <c r="L48" s="42">
        <f t="shared" si="9"/>
        <v>249870274</v>
      </c>
      <c r="M48" s="42">
        <f t="shared" si="9"/>
        <v>253751156</v>
      </c>
      <c r="N48" s="42">
        <f t="shared" si="9"/>
        <v>800915803</v>
      </c>
      <c r="O48" s="42">
        <f t="shared" si="9"/>
        <v>325966524</v>
      </c>
      <c r="P48" s="42">
        <f t="shared" si="9"/>
        <v>267575748</v>
      </c>
      <c r="Q48" s="42">
        <f t="shared" si="9"/>
        <v>256513106</v>
      </c>
      <c r="R48" s="42">
        <f t="shared" si="9"/>
        <v>850055378</v>
      </c>
      <c r="S48" s="42">
        <f t="shared" si="9"/>
        <v>210225158</v>
      </c>
      <c r="T48" s="42">
        <f t="shared" si="9"/>
        <v>297397536</v>
      </c>
      <c r="U48" s="42">
        <f t="shared" si="9"/>
        <v>484041857</v>
      </c>
      <c r="V48" s="42">
        <f t="shared" si="9"/>
        <v>991664551</v>
      </c>
      <c r="W48" s="42">
        <f t="shared" si="9"/>
        <v>3431969638</v>
      </c>
      <c r="X48" s="42">
        <f t="shared" si="9"/>
        <v>3225109147</v>
      </c>
      <c r="Y48" s="42">
        <f t="shared" si="9"/>
        <v>206860491</v>
      </c>
      <c r="Z48" s="43">
        <f>+IF(X48&lt;&gt;0,+(Y48/X48)*100,0)</f>
        <v>6.414061712994175</v>
      </c>
      <c r="AA48" s="40">
        <f>+AA28+AA32+AA38+AA42+AA47</f>
        <v>3225109147</v>
      </c>
    </row>
    <row r="49" spans="1:27" ht="12.75">
      <c r="A49" s="14" t="s">
        <v>76</v>
      </c>
      <c r="B49" s="15"/>
      <c r="C49" s="44">
        <f aca="true" t="shared" si="10" ref="C49:Y49">+C25-C48</f>
        <v>-199583144</v>
      </c>
      <c r="D49" s="44">
        <f>+D25-D48</f>
        <v>0</v>
      </c>
      <c r="E49" s="45">
        <f t="shared" si="10"/>
        <v>197322436</v>
      </c>
      <c r="F49" s="46">
        <f t="shared" si="10"/>
        <v>538376727</v>
      </c>
      <c r="G49" s="46">
        <f t="shared" si="10"/>
        <v>310123350</v>
      </c>
      <c r="H49" s="46">
        <f t="shared" si="10"/>
        <v>89186584</v>
      </c>
      <c r="I49" s="46">
        <f t="shared" si="10"/>
        <v>-219756993</v>
      </c>
      <c r="J49" s="46">
        <f t="shared" si="10"/>
        <v>179552941</v>
      </c>
      <c r="K49" s="46">
        <f t="shared" si="10"/>
        <v>-3384586</v>
      </c>
      <c r="L49" s="46">
        <f t="shared" si="10"/>
        <v>-58569227</v>
      </c>
      <c r="M49" s="46">
        <f t="shared" si="10"/>
        <v>220886050</v>
      </c>
      <c r="N49" s="46">
        <f t="shared" si="10"/>
        <v>158932237</v>
      </c>
      <c r="O49" s="46">
        <f t="shared" si="10"/>
        <v>-116994432</v>
      </c>
      <c r="P49" s="46">
        <f t="shared" si="10"/>
        <v>-75546312</v>
      </c>
      <c r="Q49" s="46">
        <f t="shared" si="10"/>
        <v>97923669</v>
      </c>
      <c r="R49" s="46">
        <f t="shared" si="10"/>
        <v>-94617075</v>
      </c>
      <c r="S49" s="46">
        <f t="shared" si="10"/>
        <v>-3725273</v>
      </c>
      <c r="T49" s="46">
        <f t="shared" si="10"/>
        <v>-100026403</v>
      </c>
      <c r="U49" s="46">
        <f t="shared" si="10"/>
        <v>-279687026</v>
      </c>
      <c r="V49" s="46">
        <f t="shared" si="10"/>
        <v>-383438702</v>
      </c>
      <c r="W49" s="46">
        <f t="shared" si="10"/>
        <v>-139570599</v>
      </c>
      <c r="X49" s="46">
        <f>IF(F25=F48,0,X25-X48)</f>
        <v>538376727</v>
      </c>
      <c r="Y49" s="46">
        <f t="shared" si="10"/>
        <v>-677947326</v>
      </c>
      <c r="Z49" s="47">
        <f>+IF(X49&lt;&gt;0,+(Y49/X49)*100,0)</f>
        <v>-125.9243373646053</v>
      </c>
      <c r="AA49" s="44">
        <f>+AA25-AA48</f>
        <v>538376727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1004072364</v>
      </c>
      <c r="D5" s="19">
        <f>SUM(D6:D8)</f>
        <v>0</v>
      </c>
      <c r="E5" s="20">
        <f t="shared" si="0"/>
        <v>1074878168</v>
      </c>
      <c r="F5" s="21">
        <f t="shared" si="0"/>
        <v>1071688315</v>
      </c>
      <c r="G5" s="21">
        <f t="shared" si="0"/>
        <v>138543244</v>
      </c>
      <c r="H5" s="21">
        <f t="shared" si="0"/>
        <v>172046546</v>
      </c>
      <c r="I5" s="21">
        <f t="shared" si="0"/>
        <v>48672331</v>
      </c>
      <c r="J5" s="21">
        <f t="shared" si="0"/>
        <v>359262121</v>
      </c>
      <c r="K5" s="21">
        <f t="shared" si="0"/>
        <v>49029620</v>
      </c>
      <c r="L5" s="21">
        <f t="shared" si="0"/>
        <v>51978030</v>
      </c>
      <c r="M5" s="21">
        <f t="shared" si="0"/>
        <v>102110669</v>
      </c>
      <c r="N5" s="21">
        <f t="shared" si="0"/>
        <v>203118319</v>
      </c>
      <c r="O5" s="21">
        <f t="shared" si="0"/>
        <v>50121550</v>
      </c>
      <c r="P5" s="21">
        <f t="shared" si="0"/>
        <v>-1707876</v>
      </c>
      <c r="Q5" s="21">
        <f t="shared" si="0"/>
        <v>37211208</v>
      </c>
      <c r="R5" s="21">
        <f t="shared" si="0"/>
        <v>85624882</v>
      </c>
      <c r="S5" s="21">
        <f t="shared" si="0"/>
        <v>95171619</v>
      </c>
      <c r="T5" s="21">
        <f t="shared" si="0"/>
        <v>46890748</v>
      </c>
      <c r="U5" s="21">
        <f t="shared" si="0"/>
        <v>52892375</v>
      </c>
      <c r="V5" s="21">
        <f t="shared" si="0"/>
        <v>194954742</v>
      </c>
      <c r="W5" s="21">
        <f t="shared" si="0"/>
        <v>842960064</v>
      </c>
      <c r="X5" s="21">
        <f t="shared" si="0"/>
        <v>1071688315</v>
      </c>
      <c r="Y5" s="21">
        <f t="shared" si="0"/>
        <v>-228728251</v>
      </c>
      <c r="Z5" s="4">
        <f>+IF(X5&lt;&gt;0,+(Y5/X5)*100,0)</f>
        <v>-21.34279601620925</v>
      </c>
      <c r="AA5" s="19">
        <f>SUM(AA6:AA8)</f>
        <v>1071688315</v>
      </c>
    </row>
    <row r="6" spans="1:27" ht="12.75">
      <c r="A6" s="5" t="s">
        <v>32</v>
      </c>
      <c r="B6" s="3"/>
      <c r="C6" s="22">
        <v>463786171</v>
      </c>
      <c r="D6" s="22"/>
      <c r="E6" s="23">
        <v>468192000</v>
      </c>
      <c r="F6" s="24">
        <v>486251147</v>
      </c>
      <c r="G6" s="24">
        <v>85550582</v>
      </c>
      <c r="H6" s="24">
        <v>7146233</v>
      </c>
      <c r="I6" s="24">
        <v>6720925</v>
      </c>
      <c r="J6" s="24">
        <v>99417740</v>
      </c>
      <c r="K6" s="24">
        <v>8122514</v>
      </c>
      <c r="L6" s="24">
        <v>9224624</v>
      </c>
      <c r="M6" s="24">
        <v>60505693</v>
      </c>
      <c r="N6" s="24">
        <v>77852831</v>
      </c>
      <c r="O6" s="24">
        <v>8554255</v>
      </c>
      <c r="P6" s="24">
        <v>8090167</v>
      </c>
      <c r="Q6" s="24">
        <v>-4460375</v>
      </c>
      <c r="R6" s="24">
        <v>12184047</v>
      </c>
      <c r="S6" s="24">
        <v>53983878</v>
      </c>
      <c r="T6" s="24">
        <v>6037785</v>
      </c>
      <c r="U6" s="24">
        <v>11136402</v>
      </c>
      <c r="V6" s="24">
        <v>71158065</v>
      </c>
      <c r="W6" s="24">
        <v>260612683</v>
      </c>
      <c r="X6" s="24">
        <v>486251147</v>
      </c>
      <c r="Y6" s="24">
        <v>-225638464</v>
      </c>
      <c r="Z6" s="6">
        <v>-46.4</v>
      </c>
      <c r="AA6" s="22">
        <v>486251147</v>
      </c>
    </row>
    <row r="7" spans="1:27" ht="12.75">
      <c r="A7" s="5" t="s">
        <v>33</v>
      </c>
      <c r="B7" s="3"/>
      <c r="C7" s="25">
        <v>540286193</v>
      </c>
      <c r="D7" s="25"/>
      <c r="E7" s="26">
        <v>606686168</v>
      </c>
      <c r="F7" s="27">
        <v>585437168</v>
      </c>
      <c r="G7" s="27">
        <v>52992662</v>
      </c>
      <c r="H7" s="27">
        <v>164900313</v>
      </c>
      <c r="I7" s="27">
        <v>41951406</v>
      </c>
      <c r="J7" s="27">
        <v>259844381</v>
      </c>
      <c r="K7" s="27">
        <v>40907106</v>
      </c>
      <c r="L7" s="27">
        <v>42753406</v>
      </c>
      <c r="M7" s="27">
        <v>41604976</v>
      </c>
      <c r="N7" s="27">
        <v>125265488</v>
      </c>
      <c r="O7" s="27">
        <v>41567295</v>
      </c>
      <c r="P7" s="27">
        <v>-9798043</v>
      </c>
      <c r="Q7" s="27">
        <v>41671583</v>
      </c>
      <c r="R7" s="27">
        <v>73440835</v>
      </c>
      <c r="S7" s="27">
        <v>41187741</v>
      </c>
      <c r="T7" s="27">
        <v>40852963</v>
      </c>
      <c r="U7" s="27">
        <v>41755973</v>
      </c>
      <c r="V7" s="27">
        <v>123796677</v>
      </c>
      <c r="W7" s="27">
        <v>582347381</v>
      </c>
      <c r="X7" s="27">
        <v>585437168</v>
      </c>
      <c r="Y7" s="27">
        <v>-3089787</v>
      </c>
      <c r="Z7" s="7">
        <v>-0.53</v>
      </c>
      <c r="AA7" s="25">
        <v>585437168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23853945</v>
      </c>
      <c r="D9" s="19">
        <f>SUM(D10:D14)</f>
        <v>0</v>
      </c>
      <c r="E9" s="20">
        <f t="shared" si="1"/>
        <v>25994500</v>
      </c>
      <c r="F9" s="21">
        <f t="shared" si="1"/>
        <v>25994500</v>
      </c>
      <c r="G9" s="21">
        <f t="shared" si="1"/>
        <v>1382952</v>
      </c>
      <c r="H9" s="21">
        <f t="shared" si="1"/>
        <v>1145697</v>
      </c>
      <c r="I9" s="21">
        <f t="shared" si="1"/>
        <v>1617452</v>
      </c>
      <c r="J9" s="21">
        <f t="shared" si="1"/>
        <v>4146101</v>
      </c>
      <c r="K9" s="21">
        <f t="shared" si="1"/>
        <v>1360501</v>
      </c>
      <c r="L9" s="21">
        <f t="shared" si="1"/>
        <v>5790608</v>
      </c>
      <c r="M9" s="21">
        <f t="shared" si="1"/>
        <v>1258787</v>
      </c>
      <c r="N9" s="21">
        <f t="shared" si="1"/>
        <v>8409896</v>
      </c>
      <c r="O9" s="21">
        <f t="shared" si="1"/>
        <v>2006409</v>
      </c>
      <c r="P9" s="21">
        <f t="shared" si="1"/>
        <v>1395280</v>
      </c>
      <c r="Q9" s="21">
        <f t="shared" si="1"/>
        <v>1279402</v>
      </c>
      <c r="R9" s="21">
        <f t="shared" si="1"/>
        <v>4681091</v>
      </c>
      <c r="S9" s="21">
        <f t="shared" si="1"/>
        <v>1364223</v>
      </c>
      <c r="T9" s="21">
        <f t="shared" si="1"/>
        <v>5096091</v>
      </c>
      <c r="U9" s="21">
        <f t="shared" si="1"/>
        <v>1286569</v>
      </c>
      <c r="V9" s="21">
        <f t="shared" si="1"/>
        <v>7746883</v>
      </c>
      <c r="W9" s="21">
        <f t="shared" si="1"/>
        <v>24983971</v>
      </c>
      <c r="X9" s="21">
        <f t="shared" si="1"/>
        <v>25994500</v>
      </c>
      <c r="Y9" s="21">
        <f t="shared" si="1"/>
        <v>-1010529</v>
      </c>
      <c r="Z9" s="4">
        <f>+IF(X9&lt;&gt;0,+(Y9/X9)*100,0)</f>
        <v>-3.8874723499201758</v>
      </c>
      <c r="AA9" s="19">
        <f>SUM(AA10:AA14)</f>
        <v>25994500</v>
      </c>
    </row>
    <row r="10" spans="1:27" ht="12.75">
      <c r="A10" s="5" t="s">
        <v>36</v>
      </c>
      <c r="B10" s="3"/>
      <c r="C10" s="22">
        <v>9816085</v>
      </c>
      <c r="D10" s="22"/>
      <c r="E10" s="23">
        <v>11008100</v>
      </c>
      <c r="F10" s="24">
        <v>11008100</v>
      </c>
      <c r="G10" s="24">
        <v>280641</v>
      </c>
      <c r="H10" s="24">
        <v>159795</v>
      </c>
      <c r="I10" s="24">
        <v>134865</v>
      </c>
      <c r="J10" s="24">
        <v>575301</v>
      </c>
      <c r="K10" s="24">
        <v>280441</v>
      </c>
      <c r="L10" s="24">
        <v>4111268</v>
      </c>
      <c r="M10" s="24">
        <v>163744</v>
      </c>
      <c r="N10" s="24">
        <v>4555453</v>
      </c>
      <c r="O10" s="24">
        <v>222813</v>
      </c>
      <c r="P10" s="24">
        <v>223347</v>
      </c>
      <c r="Q10" s="24">
        <v>297112</v>
      </c>
      <c r="R10" s="24">
        <v>743272</v>
      </c>
      <c r="S10" s="24">
        <v>149537</v>
      </c>
      <c r="T10" s="24">
        <v>4074101</v>
      </c>
      <c r="U10" s="24">
        <v>261171</v>
      </c>
      <c r="V10" s="24">
        <v>4484809</v>
      </c>
      <c r="W10" s="24">
        <v>10358835</v>
      </c>
      <c r="X10" s="24">
        <v>11008100</v>
      </c>
      <c r="Y10" s="24">
        <v>-649265</v>
      </c>
      <c r="Z10" s="6">
        <v>-5.9</v>
      </c>
      <c r="AA10" s="22">
        <v>11008100</v>
      </c>
    </row>
    <row r="11" spans="1:27" ht="12.75">
      <c r="A11" s="5" t="s">
        <v>37</v>
      </c>
      <c r="B11" s="3"/>
      <c r="C11" s="22">
        <v>2987235</v>
      </c>
      <c r="D11" s="22"/>
      <c r="E11" s="23">
        <v>3730400</v>
      </c>
      <c r="F11" s="24">
        <v>3730400</v>
      </c>
      <c r="G11" s="24">
        <v>80350</v>
      </c>
      <c r="H11" s="24">
        <v>49430</v>
      </c>
      <c r="I11" s="24">
        <v>37088</v>
      </c>
      <c r="J11" s="24">
        <v>166868</v>
      </c>
      <c r="K11" s="24">
        <v>188878</v>
      </c>
      <c r="L11" s="24">
        <v>727794</v>
      </c>
      <c r="M11" s="24">
        <v>164704</v>
      </c>
      <c r="N11" s="24">
        <v>1081376</v>
      </c>
      <c r="O11" s="24">
        <v>865278</v>
      </c>
      <c r="P11" s="24">
        <v>305757</v>
      </c>
      <c r="Q11" s="24">
        <v>58709</v>
      </c>
      <c r="R11" s="24">
        <v>1229744</v>
      </c>
      <c r="S11" s="24">
        <v>19275</v>
      </c>
      <c r="T11" s="24">
        <v>34990</v>
      </c>
      <c r="U11" s="24">
        <v>93127</v>
      </c>
      <c r="V11" s="24">
        <v>147392</v>
      </c>
      <c r="W11" s="24">
        <v>2625380</v>
      </c>
      <c r="X11" s="24">
        <v>3730400</v>
      </c>
      <c r="Y11" s="24">
        <v>-1105020</v>
      </c>
      <c r="Z11" s="6">
        <v>-29.62</v>
      </c>
      <c r="AA11" s="22">
        <v>3730400</v>
      </c>
    </row>
    <row r="12" spans="1:27" ht="12.75">
      <c r="A12" s="5" t="s">
        <v>38</v>
      </c>
      <c r="B12" s="3"/>
      <c r="C12" s="22">
        <v>350589</v>
      </c>
      <c r="D12" s="22"/>
      <c r="E12" s="23">
        <v>285000</v>
      </c>
      <c r="F12" s="24">
        <v>285000</v>
      </c>
      <c r="G12" s="24">
        <v>31107</v>
      </c>
      <c r="H12" s="24">
        <v>21138</v>
      </c>
      <c r="I12" s="24">
        <v>534781</v>
      </c>
      <c r="J12" s="24">
        <v>587026</v>
      </c>
      <c r="K12" s="24">
        <v>-13484</v>
      </c>
      <c r="L12" s="24">
        <v>36690</v>
      </c>
      <c r="M12" s="24">
        <v>4235</v>
      </c>
      <c r="N12" s="24">
        <v>27441</v>
      </c>
      <c r="O12" s="24">
        <v>4714</v>
      </c>
      <c r="P12" s="24">
        <v>9116</v>
      </c>
      <c r="Q12" s="24">
        <v>4142</v>
      </c>
      <c r="R12" s="24">
        <v>17972</v>
      </c>
      <c r="S12" s="24">
        <v>1056</v>
      </c>
      <c r="T12" s="24">
        <v>11359</v>
      </c>
      <c r="U12" s="24">
        <v>18446</v>
      </c>
      <c r="V12" s="24">
        <v>30861</v>
      </c>
      <c r="W12" s="24">
        <v>663300</v>
      </c>
      <c r="X12" s="24">
        <v>285000</v>
      </c>
      <c r="Y12" s="24">
        <v>378300</v>
      </c>
      <c r="Z12" s="6">
        <v>132.74</v>
      </c>
      <c r="AA12" s="22">
        <v>285000</v>
      </c>
    </row>
    <row r="13" spans="1:27" ht="12.75">
      <c r="A13" s="5" t="s">
        <v>39</v>
      </c>
      <c r="B13" s="3"/>
      <c r="C13" s="22">
        <v>10613193</v>
      </c>
      <c r="D13" s="22"/>
      <c r="E13" s="23">
        <v>10901000</v>
      </c>
      <c r="F13" s="24">
        <v>10901000</v>
      </c>
      <c r="G13" s="24">
        <v>982063</v>
      </c>
      <c r="H13" s="24">
        <v>906360</v>
      </c>
      <c r="I13" s="24">
        <v>903414</v>
      </c>
      <c r="J13" s="24">
        <v>2791837</v>
      </c>
      <c r="K13" s="24">
        <v>903414</v>
      </c>
      <c r="L13" s="24">
        <v>903414</v>
      </c>
      <c r="M13" s="24">
        <v>925061</v>
      </c>
      <c r="N13" s="24">
        <v>2731889</v>
      </c>
      <c r="O13" s="24">
        <v>903156</v>
      </c>
      <c r="P13" s="24">
        <v>853199</v>
      </c>
      <c r="Q13" s="24">
        <v>900928</v>
      </c>
      <c r="R13" s="24">
        <v>2657283</v>
      </c>
      <c r="S13" s="24">
        <v>900928</v>
      </c>
      <c r="T13" s="24">
        <v>900928</v>
      </c>
      <c r="U13" s="24">
        <v>900928</v>
      </c>
      <c r="V13" s="24">
        <v>2702784</v>
      </c>
      <c r="W13" s="24">
        <v>10883793</v>
      </c>
      <c r="X13" s="24">
        <v>10901000</v>
      </c>
      <c r="Y13" s="24">
        <v>-17207</v>
      </c>
      <c r="Z13" s="6">
        <v>-0.16</v>
      </c>
      <c r="AA13" s="22">
        <v>10901000</v>
      </c>
    </row>
    <row r="14" spans="1:27" ht="12.75">
      <c r="A14" s="5" t="s">
        <v>40</v>
      </c>
      <c r="B14" s="3"/>
      <c r="C14" s="25">
        <v>86843</v>
      </c>
      <c r="D14" s="25"/>
      <c r="E14" s="26">
        <v>70000</v>
      </c>
      <c r="F14" s="27">
        <v>70000</v>
      </c>
      <c r="G14" s="27">
        <v>8791</v>
      </c>
      <c r="H14" s="27">
        <v>8974</v>
      </c>
      <c r="I14" s="27">
        <v>7304</v>
      </c>
      <c r="J14" s="27">
        <v>25069</v>
      </c>
      <c r="K14" s="27">
        <v>1252</v>
      </c>
      <c r="L14" s="27">
        <v>11442</v>
      </c>
      <c r="M14" s="27">
        <v>1043</v>
      </c>
      <c r="N14" s="27">
        <v>13737</v>
      </c>
      <c r="O14" s="27">
        <v>10448</v>
      </c>
      <c r="P14" s="27">
        <v>3861</v>
      </c>
      <c r="Q14" s="27">
        <v>18511</v>
      </c>
      <c r="R14" s="27">
        <v>32820</v>
      </c>
      <c r="S14" s="27">
        <v>293427</v>
      </c>
      <c r="T14" s="27">
        <v>74713</v>
      </c>
      <c r="U14" s="27">
        <v>12897</v>
      </c>
      <c r="V14" s="27">
        <v>381037</v>
      </c>
      <c r="W14" s="27">
        <v>452663</v>
      </c>
      <c r="X14" s="27">
        <v>70000</v>
      </c>
      <c r="Y14" s="27">
        <v>382663</v>
      </c>
      <c r="Z14" s="7">
        <v>546.66</v>
      </c>
      <c r="AA14" s="25">
        <v>70000</v>
      </c>
    </row>
    <row r="15" spans="1:27" ht="12.75">
      <c r="A15" s="2" t="s">
        <v>41</v>
      </c>
      <c r="B15" s="8"/>
      <c r="C15" s="19">
        <f aca="true" t="shared" si="2" ref="C15:Y15">SUM(C16:C18)</f>
        <v>22637762</v>
      </c>
      <c r="D15" s="19">
        <f>SUM(D16:D18)</f>
        <v>0</v>
      </c>
      <c r="E15" s="20">
        <f t="shared" si="2"/>
        <v>18223000</v>
      </c>
      <c r="F15" s="21">
        <f t="shared" si="2"/>
        <v>21723000</v>
      </c>
      <c r="G15" s="21">
        <f t="shared" si="2"/>
        <v>1528302</v>
      </c>
      <c r="H15" s="21">
        <f t="shared" si="2"/>
        <v>675097</v>
      </c>
      <c r="I15" s="21">
        <f t="shared" si="2"/>
        <v>657228</v>
      </c>
      <c r="J15" s="21">
        <f t="shared" si="2"/>
        <v>2860627</v>
      </c>
      <c r="K15" s="21">
        <f t="shared" si="2"/>
        <v>695101</v>
      </c>
      <c r="L15" s="21">
        <f t="shared" si="2"/>
        <v>642612</v>
      </c>
      <c r="M15" s="21">
        <f t="shared" si="2"/>
        <v>740224</v>
      </c>
      <c r="N15" s="21">
        <f t="shared" si="2"/>
        <v>2077937</v>
      </c>
      <c r="O15" s="21">
        <f t="shared" si="2"/>
        <v>470228</v>
      </c>
      <c r="P15" s="21">
        <f t="shared" si="2"/>
        <v>579441</v>
      </c>
      <c r="Q15" s="21">
        <f t="shared" si="2"/>
        <v>823978</v>
      </c>
      <c r="R15" s="21">
        <f t="shared" si="2"/>
        <v>1873647</v>
      </c>
      <c r="S15" s="21">
        <f t="shared" si="2"/>
        <v>114404</v>
      </c>
      <c r="T15" s="21">
        <f t="shared" si="2"/>
        <v>520179</v>
      </c>
      <c r="U15" s="21">
        <f t="shared" si="2"/>
        <v>364978</v>
      </c>
      <c r="V15" s="21">
        <f t="shared" si="2"/>
        <v>999561</v>
      </c>
      <c r="W15" s="21">
        <f t="shared" si="2"/>
        <v>7811772</v>
      </c>
      <c r="X15" s="21">
        <f t="shared" si="2"/>
        <v>21723000</v>
      </c>
      <c r="Y15" s="21">
        <f t="shared" si="2"/>
        <v>-13911228</v>
      </c>
      <c r="Z15" s="4">
        <f>+IF(X15&lt;&gt;0,+(Y15/X15)*100,0)</f>
        <v>-64.03916586106891</v>
      </c>
      <c r="AA15" s="19">
        <f>SUM(AA16:AA18)</f>
        <v>21723000</v>
      </c>
    </row>
    <row r="16" spans="1:27" ht="12.75">
      <c r="A16" s="5" t="s">
        <v>42</v>
      </c>
      <c r="B16" s="3"/>
      <c r="C16" s="22">
        <v>2689825</v>
      </c>
      <c r="D16" s="22"/>
      <c r="E16" s="23">
        <v>3923000</v>
      </c>
      <c r="F16" s="24">
        <v>3923000</v>
      </c>
      <c r="G16" s="24">
        <v>1235579</v>
      </c>
      <c r="H16" s="24">
        <v>335461</v>
      </c>
      <c r="I16" s="24">
        <v>407187</v>
      </c>
      <c r="J16" s="24">
        <v>1978227</v>
      </c>
      <c r="K16" s="24">
        <v>456249</v>
      </c>
      <c r="L16" s="24">
        <v>369325</v>
      </c>
      <c r="M16" s="24">
        <v>450198</v>
      </c>
      <c r="N16" s="24">
        <v>1275772</v>
      </c>
      <c r="O16" s="24">
        <v>276789</v>
      </c>
      <c r="P16" s="24">
        <v>312068</v>
      </c>
      <c r="Q16" s="24">
        <v>281481</v>
      </c>
      <c r="R16" s="24">
        <v>870338</v>
      </c>
      <c r="S16" s="24">
        <v>128694</v>
      </c>
      <c r="T16" s="24">
        <v>96937</v>
      </c>
      <c r="U16" s="24">
        <v>293980</v>
      </c>
      <c r="V16" s="24">
        <v>519611</v>
      </c>
      <c r="W16" s="24">
        <v>4643948</v>
      </c>
      <c r="X16" s="24">
        <v>3923000</v>
      </c>
      <c r="Y16" s="24">
        <v>720948</v>
      </c>
      <c r="Z16" s="6">
        <v>18.38</v>
      </c>
      <c r="AA16" s="22">
        <v>3923000</v>
      </c>
    </row>
    <row r="17" spans="1:27" ht="12.75">
      <c r="A17" s="5" t="s">
        <v>43</v>
      </c>
      <c r="B17" s="3"/>
      <c r="C17" s="22">
        <v>19947937</v>
      </c>
      <c r="D17" s="22"/>
      <c r="E17" s="23">
        <v>14300000</v>
      </c>
      <c r="F17" s="24">
        <v>17800000</v>
      </c>
      <c r="G17" s="24">
        <v>292723</v>
      </c>
      <c r="H17" s="24">
        <v>339636</v>
      </c>
      <c r="I17" s="24">
        <v>250041</v>
      </c>
      <c r="J17" s="24">
        <v>882400</v>
      </c>
      <c r="K17" s="24">
        <v>238852</v>
      </c>
      <c r="L17" s="24">
        <v>273287</v>
      </c>
      <c r="M17" s="24">
        <v>290026</v>
      </c>
      <c r="N17" s="24">
        <v>802165</v>
      </c>
      <c r="O17" s="24">
        <v>193439</v>
      </c>
      <c r="P17" s="24">
        <v>267373</v>
      </c>
      <c r="Q17" s="24">
        <v>542497</v>
      </c>
      <c r="R17" s="24">
        <v>1003309</v>
      </c>
      <c r="S17" s="24">
        <v>-14290</v>
      </c>
      <c r="T17" s="24">
        <v>423242</v>
      </c>
      <c r="U17" s="24">
        <v>70998</v>
      </c>
      <c r="V17" s="24">
        <v>479950</v>
      </c>
      <c r="W17" s="24">
        <v>3167824</v>
      </c>
      <c r="X17" s="24">
        <v>17800000</v>
      </c>
      <c r="Y17" s="24">
        <v>-14632176</v>
      </c>
      <c r="Z17" s="6">
        <v>-82.2</v>
      </c>
      <c r="AA17" s="22">
        <v>17800000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970970972</v>
      </c>
      <c r="D19" s="19">
        <f>SUM(D20:D23)</f>
        <v>0</v>
      </c>
      <c r="E19" s="20">
        <f t="shared" si="3"/>
        <v>1232289064</v>
      </c>
      <c r="F19" s="21">
        <f t="shared" si="3"/>
        <v>1149103399</v>
      </c>
      <c r="G19" s="21">
        <f t="shared" si="3"/>
        <v>105059514</v>
      </c>
      <c r="H19" s="21">
        <f t="shared" si="3"/>
        <v>105923432</v>
      </c>
      <c r="I19" s="21">
        <f t="shared" si="3"/>
        <v>102192623</v>
      </c>
      <c r="J19" s="21">
        <f t="shared" si="3"/>
        <v>313175569</v>
      </c>
      <c r="K19" s="21">
        <f t="shared" si="3"/>
        <v>90777311</v>
      </c>
      <c r="L19" s="21">
        <f t="shared" si="3"/>
        <v>97145974</v>
      </c>
      <c r="M19" s="21">
        <f t="shared" si="3"/>
        <v>85442859</v>
      </c>
      <c r="N19" s="21">
        <f t="shared" si="3"/>
        <v>273366144</v>
      </c>
      <c r="O19" s="21">
        <f t="shared" si="3"/>
        <v>118319439</v>
      </c>
      <c r="P19" s="21">
        <f t="shared" si="3"/>
        <v>71712777</v>
      </c>
      <c r="Q19" s="21">
        <f t="shared" si="3"/>
        <v>94434415</v>
      </c>
      <c r="R19" s="21">
        <f t="shared" si="3"/>
        <v>284466631</v>
      </c>
      <c r="S19" s="21">
        <f t="shared" si="3"/>
        <v>103252656</v>
      </c>
      <c r="T19" s="21">
        <f t="shared" si="3"/>
        <v>76089880</v>
      </c>
      <c r="U19" s="21">
        <f t="shared" si="3"/>
        <v>90841936</v>
      </c>
      <c r="V19" s="21">
        <f t="shared" si="3"/>
        <v>270184472</v>
      </c>
      <c r="W19" s="21">
        <f t="shared" si="3"/>
        <v>1141192816</v>
      </c>
      <c r="X19" s="21">
        <f t="shared" si="3"/>
        <v>1149103399</v>
      </c>
      <c r="Y19" s="21">
        <f t="shared" si="3"/>
        <v>-7910583</v>
      </c>
      <c r="Z19" s="4">
        <f>+IF(X19&lt;&gt;0,+(Y19/X19)*100,0)</f>
        <v>-0.6884135062940494</v>
      </c>
      <c r="AA19" s="19">
        <f>SUM(AA20:AA23)</f>
        <v>1149103399</v>
      </c>
    </row>
    <row r="20" spans="1:27" ht="12.75">
      <c r="A20" s="5" t="s">
        <v>46</v>
      </c>
      <c r="B20" s="3"/>
      <c r="C20" s="22">
        <v>566793853</v>
      </c>
      <c r="D20" s="22"/>
      <c r="E20" s="23">
        <v>777527126</v>
      </c>
      <c r="F20" s="24">
        <v>717052126</v>
      </c>
      <c r="G20" s="24">
        <v>69296637</v>
      </c>
      <c r="H20" s="24">
        <v>70503388</v>
      </c>
      <c r="I20" s="24">
        <v>66071759</v>
      </c>
      <c r="J20" s="24">
        <v>205871784</v>
      </c>
      <c r="K20" s="24">
        <v>53283909</v>
      </c>
      <c r="L20" s="24">
        <v>55551400</v>
      </c>
      <c r="M20" s="24">
        <v>43193099</v>
      </c>
      <c r="N20" s="24">
        <v>152028408</v>
      </c>
      <c r="O20" s="24">
        <v>73740590</v>
      </c>
      <c r="P20" s="24">
        <v>44894642</v>
      </c>
      <c r="Q20" s="24">
        <v>54220641</v>
      </c>
      <c r="R20" s="24">
        <v>172855873</v>
      </c>
      <c r="S20" s="24">
        <v>63687313</v>
      </c>
      <c r="T20" s="24">
        <v>41409494</v>
      </c>
      <c r="U20" s="24">
        <v>57091014</v>
      </c>
      <c r="V20" s="24">
        <v>162187821</v>
      </c>
      <c r="W20" s="24">
        <v>692943886</v>
      </c>
      <c r="X20" s="24">
        <v>717052126</v>
      </c>
      <c r="Y20" s="24">
        <v>-24108240</v>
      </c>
      <c r="Z20" s="6">
        <v>-3.36</v>
      </c>
      <c r="AA20" s="22">
        <v>717052126</v>
      </c>
    </row>
    <row r="21" spans="1:27" ht="12.75">
      <c r="A21" s="5" t="s">
        <v>47</v>
      </c>
      <c r="B21" s="3"/>
      <c r="C21" s="22">
        <v>270001133</v>
      </c>
      <c r="D21" s="22"/>
      <c r="E21" s="23">
        <v>306391749</v>
      </c>
      <c r="F21" s="24">
        <v>290182384</v>
      </c>
      <c r="G21" s="24">
        <v>22911443</v>
      </c>
      <c r="H21" s="24">
        <v>22781942</v>
      </c>
      <c r="I21" s="24">
        <v>23471177</v>
      </c>
      <c r="J21" s="24">
        <v>69164562</v>
      </c>
      <c r="K21" s="24">
        <v>24868611</v>
      </c>
      <c r="L21" s="24">
        <v>29012396</v>
      </c>
      <c r="M21" s="24">
        <v>29855568</v>
      </c>
      <c r="N21" s="24">
        <v>83736575</v>
      </c>
      <c r="O21" s="24">
        <v>31939943</v>
      </c>
      <c r="P21" s="24">
        <v>17850029</v>
      </c>
      <c r="Q21" s="24">
        <v>27336625</v>
      </c>
      <c r="R21" s="24">
        <v>77126597</v>
      </c>
      <c r="S21" s="24">
        <v>26817817</v>
      </c>
      <c r="T21" s="24">
        <v>22018889</v>
      </c>
      <c r="U21" s="24">
        <v>21414675</v>
      </c>
      <c r="V21" s="24">
        <v>70251381</v>
      </c>
      <c r="W21" s="24">
        <v>300279115</v>
      </c>
      <c r="X21" s="24">
        <v>290182384</v>
      </c>
      <c r="Y21" s="24">
        <v>10096731</v>
      </c>
      <c r="Z21" s="6">
        <v>3.48</v>
      </c>
      <c r="AA21" s="22">
        <v>290182384</v>
      </c>
    </row>
    <row r="22" spans="1:27" ht="12.75">
      <c r="A22" s="5" t="s">
        <v>48</v>
      </c>
      <c r="B22" s="3"/>
      <c r="C22" s="25">
        <v>77321419</v>
      </c>
      <c r="D22" s="25"/>
      <c r="E22" s="26">
        <v>81516842</v>
      </c>
      <c r="F22" s="27">
        <v>77865842</v>
      </c>
      <c r="G22" s="27">
        <v>7378359</v>
      </c>
      <c r="H22" s="27">
        <v>7202792</v>
      </c>
      <c r="I22" s="27">
        <v>7208368</v>
      </c>
      <c r="J22" s="27">
        <v>21789519</v>
      </c>
      <c r="K22" s="27">
        <v>7191478</v>
      </c>
      <c r="L22" s="27">
        <v>7173220</v>
      </c>
      <c r="M22" s="27">
        <v>6963724</v>
      </c>
      <c r="N22" s="27">
        <v>21328422</v>
      </c>
      <c r="O22" s="27">
        <v>7183152</v>
      </c>
      <c r="P22" s="27">
        <v>5815788</v>
      </c>
      <c r="Q22" s="27">
        <v>7343934</v>
      </c>
      <c r="R22" s="27">
        <v>20342874</v>
      </c>
      <c r="S22" s="27">
        <v>7253371</v>
      </c>
      <c r="T22" s="27">
        <v>7206695</v>
      </c>
      <c r="U22" s="27">
        <v>7038858</v>
      </c>
      <c r="V22" s="27">
        <v>21498924</v>
      </c>
      <c r="W22" s="27">
        <v>84959739</v>
      </c>
      <c r="X22" s="27">
        <v>77865842</v>
      </c>
      <c r="Y22" s="27">
        <v>7093897</v>
      </c>
      <c r="Z22" s="7">
        <v>9.11</v>
      </c>
      <c r="AA22" s="25">
        <v>77865842</v>
      </c>
    </row>
    <row r="23" spans="1:27" ht="12.75">
      <c r="A23" s="5" t="s">
        <v>49</v>
      </c>
      <c r="B23" s="3"/>
      <c r="C23" s="22">
        <v>56854567</v>
      </c>
      <c r="D23" s="22"/>
      <c r="E23" s="23">
        <v>66853347</v>
      </c>
      <c r="F23" s="24">
        <v>64003047</v>
      </c>
      <c r="G23" s="24">
        <v>5473075</v>
      </c>
      <c r="H23" s="24">
        <v>5435310</v>
      </c>
      <c r="I23" s="24">
        <v>5441319</v>
      </c>
      <c r="J23" s="24">
        <v>16349704</v>
      </c>
      <c r="K23" s="24">
        <v>5433313</v>
      </c>
      <c r="L23" s="24">
        <v>5408958</v>
      </c>
      <c r="M23" s="24">
        <v>5430468</v>
      </c>
      <c r="N23" s="24">
        <v>16272739</v>
      </c>
      <c r="O23" s="24">
        <v>5455754</v>
      </c>
      <c r="P23" s="24">
        <v>3152318</v>
      </c>
      <c r="Q23" s="24">
        <v>5533215</v>
      </c>
      <c r="R23" s="24">
        <v>14141287</v>
      </c>
      <c r="S23" s="24">
        <v>5494155</v>
      </c>
      <c r="T23" s="24">
        <v>5454802</v>
      </c>
      <c r="U23" s="24">
        <v>5297389</v>
      </c>
      <c r="V23" s="24">
        <v>16246346</v>
      </c>
      <c r="W23" s="24">
        <v>63010076</v>
      </c>
      <c r="X23" s="24">
        <v>64003047</v>
      </c>
      <c r="Y23" s="24">
        <v>-992971</v>
      </c>
      <c r="Z23" s="6">
        <v>-1.55</v>
      </c>
      <c r="AA23" s="22">
        <v>64003047</v>
      </c>
    </row>
    <row r="24" spans="1:27" ht="12.75">
      <c r="A24" s="2" t="s">
        <v>50</v>
      </c>
      <c r="B24" s="8" t="s">
        <v>51</v>
      </c>
      <c r="C24" s="19">
        <v>9352111</v>
      </c>
      <c r="D24" s="19"/>
      <c r="E24" s="20">
        <v>9512000</v>
      </c>
      <c r="F24" s="21">
        <v>8512000</v>
      </c>
      <c r="G24" s="21">
        <v>1125056</v>
      </c>
      <c r="H24" s="21">
        <v>588312</v>
      </c>
      <c r="I24" s="21">
        <v>520306</v>
      </c>
      <c r="J24" s="21">
        <v>2233674</v>
      </c>
      <c r="K24" s="21">
        <v>1208760</v>
      </c>
      <c r="L24" s="21">
        <v>1140223</v>
      </c>
      <c r="M24" s="21">
        <v>652339</v>
      </c>
      <c r="N24" s="21">
        <v>3001322</v>
      </c>
      <c r="O24" s="21">
        <v>993253</v>
      </c>
      <c r="P24" s="21">
        <v>-55809</v>
      </c>
      <c r="Q24" s="21">
        <v>1811068</v>
      </c>
      <c r="R24" s="21">
        <v>2748512</v>
      </c>
      <c r="S24" s="21">
        <v>-139994</v>
      </c>
      <c r="T24" s="21">
        <v>-266748</v>
      </c>
      <c r="U24" s="21">
        <v>1205904</v>
      </c>
      <c r="V24" s="21">
        <v>799162</v>
      </c>
      <c r="W24" s="21">
        <v>8782670</v>
      </c>
      <c r="X24" s="21">
        <v>8512000</v>
      </c>
      <c r="Y24" s="21">
        <v>270670</v>
      </c>
      <c r="Z24" s="4">
        <v>3.18</v>
      </c>
      <c r="AA24" s="19">
        <v>8512000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2030887154</v>
      </c>
      <c r="D25" s="40">
        <f>+D5+D9+D15+D19+D24</f>
        <v>0</v>
      </c>
      <c r="E25" s="41">
        <f t="shared" si="4"/>
        <v>2360896732</v>
      </c>
      <c r="F25" s="42">
        <f t="shared" si="4"/>
        <v>2277021214</v>
      </c>
      <c r="G25" s="42">
        <f t="shared" si="4"/>
        <v>247639068</v>
      </c>
      <c r="H25" s="42">
        <f t="shared" si="4"/>
        <v>280379084</v>
      </c>
      <c r="I25" s="42">
        <f t="shared" si="4"/>
        <v>153659940</v>
      </c>
      <c r="J25" s="42">
        <f t="shared" si="4"/>
        <v>681678092</v>
      </c>
      <c r="K25" s="42">
        <f t="shared" si="4"/>
        <v>143071293</v>
      </c>
      <c r="L25" s="42">
        <f t="shared" si="4"/>
        <v>156697447</v>
      </c>
      <c r="M25" s="42">
        <f t="shared" si="4"/>
        <v>190204878</v>
      </c>
      <c r="N25" s="42">
        <f t="shared" si="4"/>
        <v>489973618</v>
      </c>
      <c r="O25" s="42">
        <f t="shared" si="4"/>
        <v>171910879</v>
      </c>
      <c r="P25" s="42">
        <f t="shared" si="4"/>
        <v>71923813</v>
      </c>
      <c r="Q25" s="42">
        <f t="shared" si="4"/>
        <v>135560071</v>
      </c>
      <c r="R25" s="42">
        <f t="shared" si="4"/>
        <v>379394763</v>
      </c>
      <c r="S25" s="42">
        <f t="shared" si="4"/>
        <v>199762908</v>
      </c>
      <c r="T25" s="42">
        <f t="shared" si="4"/>
        <v>128330150</v>
      </c>
      <c r="U25" s="42">
        <f t="shared" si="4"/>
        <v>146591762</v>
      </c>
      <c r="V25" s="42">
        <f t="shared" si="4"/>
        <v>474684820</v>
      </c>
      <c r="W25" s="42">
        <f t="shared" si="4"/>
        <v>2025731293</v>
      </c>
      <c r="X25" s="42">
        <f t="shared" si="4"/>
        <v>2277021214</v>
      </c>
      <c r="Y25" s="42">
        <f t="shared" si="4"/>
        <v>-251289921</v>
      </c>
      <c r="Z25" s="43">
        <f>+IF(X25&lt;&gt;0,+(Y25/X25)*100,0)</f>
        <v>-11.035906009789157</v>
      </c>
      <c r="AA25" s="40">
        <f>+AA5+AA9+AA15+AA19+AA24</f>
        <v>2277021214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549421872</v>
      </c>
      <c r="D28" s="19">
        <f>SUM(D29:D31)</f>
        <v>0</v>
      </c>
      <c r="E28" s="20">
        <f t="shared" si="5"/>
        <v>702386832</v>
      </c>
      <c r="F28" s="21">
        <f t="shared" si="5"/>
        <v>637321852</v>
      </c>
      <c r="G28" s="21">
        <f t="shared" si="5"/>
        <v>31552810</v>
      </c>
      <c r="H28" s="21">
        <f t="shared" si="5"/>
        <v>36666742</v>
      </c>
      <c r="I28" s="21">
        <f t="shared" si="5"/>
        <v>69419179</v>
      </c>
      <c r="J28" s="21">
        <f t="shared" si="5"/>
        <v>137638731</v>
      </c>
      <c r="K28" s="21">
        <f t="shared" si="5"/>
        <v>36834486</v>
      </c>
      <c r="L28" s="21">
        <f t="shared" si="5"/>
        <v>45260814</v>
      </c>
      <c r="M28" s="21">
        <f t="shared" si="5"/>
        <v>41759483</v>
      </c>
      <c r="N28" s="21">
        <f t="shared" si="5"/>
        <v>123854783</v>
      </c>
      <c r="O28" s="21">
        <f t="shared" si="5"/>
        <v>85475105</v>
      </c>
      <c r="P28" s="21">
        <f t="shared" si="5"/>
        <v>8317612</v>
      </c>
      <c r="Q28" s="21">
        <f t="shared" si="5"/>
        <v>36423925</v>
      </c>
      <c r="R28" s="21">
        <f t="shared" si="5"/>
        <v>130216642</v>
      </c>
      <c r="S28" s="21">
        <f t="shared" si="5"/>
        <v>28373371</v>
      </c>
      <c r="T28" s="21">
        <f t="shared" si="5"/>
        <v>57191573</v>
      </c>
      <c r="U28" s="21">
        <f t="shared" si="5"/>
        <v>38171461</v>
      </c>
      <c r="V28" s="21">
        <f t="shared" si="5"/>
        <v>123736405</v>
      </c>
      <c r="W28" s="21">
        <f t="shared" si="5"/>
        <v>515446561</v>
      </c>
      <c r="X28" s="21">
        <f t="shared" si="5"/>
        <v>637321852</v>
      </c>
      <c r="Y28" s="21">
        <f t="shared" si="5"/>
        <v>-121875291</v>
      </c>
      <c r="Z28" s="4">
        <f>+IF(X28&lt;&gt;0,+(Y28/X28)*100,0)</f>
        <v>-19.12303659721368</v>
      </c>
      <c r="AA28" s="19">
        <f>SUM(AA29:AA31)</f>
        <v>637321852</v>
      </c>
    </row>
    <row r="29" spans="1:27" ht="12.75">
      <c r="A29" s="5" t="s">
        <v>32</v>
      </c>
      <c r="B29" s="3"/>
      <c r="C29" s="22">
        <v>334154499</v>
      </c>
      <c r="D29" s="22"/>
      <c r="E29" s="23">
        <v>433631091</v>
      </c>
      <c r="F29" s="24">
        <v>381136111</v>
      </c>
      <c r="G29" s="24">
        <v>13799321</v>
      </c>
      <c r="H29" s="24">
        <v>16595994</v>
      </c>
      <c r="I29" s="24">
        <v>49828331</v>
      </c>
      <c r="J29" s="24">
        <v>80223646</v>
      </c>
      <c r="K29" s="24">
        <v>17442250</v>
      </c>
      <c r="L29" s="24">
        <v>23515527</v>
      </c>
      <c r="M29" s="24">
        <v>19541952</v>
      </c>
      <c r="N29" s="24">
        <v>60499729</v>
      </c>
      <c r="O29" s="24">
        <v>68123048</v>
      </c>
      <c r="P29" s="24">
        <v>-8925575</v>
      </c>
      <c r="Q29" s="24">
        <v>17285755</v>
      </c>
      <c r="R29" s="24">
        <v>76483228</v>
      </c>
      <c r="S29" s="24">
        <v>11059116</v>
      </c>
      <c r="T29" s="24">
        <v>39432897</v>
      </c>
      <c r="U29" s="24">
        <v>18113463</v>
      </c>
      <c r="V29" s="24">
        <v>68605476</v>
      </c>
      <c r="W29" s="24">
        <v>285812079</v>
      </c>
      <c r="X29" s="24">
        <v>381136111</v>
      </c>
      <c r="Y29" s="24">
        <v>-95324032</v>
      </c>
      <c r="Z29" s="6">
        <v>-25.01</v>
      </c>
      <c r="AA29" s="22">
        <v>381136111</v>
      </c>
    </row>
    <row r="30" spans="1:27" ht="12.75">
      <c r="A30" s="5" t="s">
        <v>33</v>
      </c>
      <c r="B30" s="3"/>
      <c r="C30" s="25">
        <v>209917476</v>
      </c>
      <c r="D30" s="25"/>
      <c r="E30" s="26">
        <v>262273638</v>
      </c>
      <c r="F30" s="27">
        <v>249703638</v>
      </c>
      <c r="G30" s="27">
        <v>17279066</v>
      </c>
      <c r="H30" s="27">
        <v>19581549</v>
      </c>
      <c r="I30" s="27">
        <v>18995338</v>
      </c>
      <c r="J30" s="27">
        <v>55855953</v>
      </c>
      <c r="K30" s="27">
        <v>18909331</v>
      </c>
      <c r="L30" s="27">
        <v>21174173</v>
      </c>
      <c r="M30" s="27">
        <v>21618442</v>
      </c>
      <c r="N30" s="27">
        <v>61701946</v>
      </c>
      <c r="O30" s="27">
        <v>16910813</v>
      </c>
      <c r="P30" s="27">
        <v>16782471</v>
      </c>
      <c r="Q30" s="27">
        <v>18699009</v>
      </c>
      <c r="R30" s="27">
        <v>52392293</v>
      </c>
      <c r="S30" s="27">
        <v>16852641</v>
      </c>
      <c r="T30" s="27">
        <v>17314511</v>
      </c>
      <c r="U30" s="27">
        <v>19581408</v>
      </c>
      <c r="V30" s="27">
        <v>53748560</v>
      </c>
      <c r="W30" s="27">
        <v>223698752</v>
      </c>
      <c r="X30" s="27">
        <v>249703638</v>
      </c>
      <c r="Y30" s="27">
        <v>-26004886</v>
      </c>
      <c r="Z30" s="7">
        <v>-10.41</v>
      </c>
      <c r="AA30" s="25">
        <v>249703638</v>
      </c>
    </row>
    <row r="31" spans="1:27" ht="12.75">
      <c r="A31" s="5" t="s">
        <v>34</v>
      </c>
      <c r="B31" s="3"/>
      <c r="C31" s="22">
        <v>5349897</v>
      </c>
      <c r="D31" s="22"/>
      <c r="E31" s="23">
        <v>6482103</v>
      </c>
      <c r="F31" s="24">
        <v>6482103</v>
      </c>
      <c r="G31" s="24">
        <v>474423</v>
      </c>
      <c r="H31" s="24">
        <v>489199</v>
      </c>
      <c r="I31" s="24">
        <v>595510</v>
      </c>
      <c r="J31" s="24">
        <v>1559132</v>
      </c>
      <c r="K31" s="24">
        <v>482905</v>
      </c>
      <c r="L31" s="24">
        <v>571114</v>
      </c>
      <c r="M31" s="24">
        <v>599089</v>
      </c>
      <c r="N31" s="24">
        <v>1653108</v>
      </c>
      <c r="O31" s="24">
        <v>441244</v>
      </c>
      <c r="P31" s="24">
        <v>460716</v>
      </c>
      <c r="Q31" s="24">
        <v>439161</v>
      </c>
      <c r="R31" s="24">
        <v>1341121</v>
      </c>
      <c r="S31" s="24">
        <v>461614</v>
      </c>
      <c r="T31" s="24">
        <v>444165</v>
      </c>
      <c r="U31" s="24">
        <v>476590</v>
      </c>
      <c r="V31" s="24">
        <v>1382369</v>
      </c>
      <c r="W31" s="24">
        <v>5935730</v>
      </c>
      <c r="X31" s="24">
        <v>6482103</v>
      </c>
      <c r="Y31" s="24">
        <v>-546373</v>
      </c>
      <c r="Z31" s="6">
        <v>-8.43</v>
      </c>
      <c r="AA31" s="22">
        <v>6482103</v>
      </c>
    </row>
    <row r="32" spans="1:27" ht="12.75">
      <c r="A32" s="2" t="s">
        <v>35</v>
      </c>
      <c r="B32" s="3"/>
      <c r="C32" s="19">
        <f aca="true" t="shared" si="6" ref="C32:Y32">SUM(C33:C37)</f>
        <v>154197078</v>
      </c>
      <c r="D32" s="19">
        <f>SUM(D33:D37)</f>
        <v>0</v>
      </c>
      <c r="E32" s="20">
        <f t="shared" si="6"/>
        <v>186429869</v>
      </c>
      <c r="F32" s="21">
        <f t="shared" si="6"/>
        <v>175201454</v>
      </c>
      <c r="G32" s="21">
        <f t="shared" si="6"/>
        <v>12269872</v>
      </c>
      <c r="H32" s="21">
        <f t="shared" si="6"/>
        <v>16158199</v>
      </c>
      <c r="I32" s="21">
        <f t="shared" si="6"/>
        <v>16803426</v>
      </c>
      <c r="J32" s="21">
        <f t="shared" si="6"/>
        <v>45231497</v>
      </c>
      <c r="K32" s="21">
        <f t="shared" si="6"/>
        <v>14503972</v>
      </c>
      <c r="L32" s="21">
        <f t="shared" si="6"/>
        <v>15133372</v>
      </c>
      <c r="M32" s="21">
        <f t="shared" si="6"/>
        <v>16590419</v>
      </c>
      <c r="N32" s="21">
        <f t="shared" si="6"/>
        <v>46227763</v>
      </c>
      <c r="O32" s="21">
        <f t="shared" si="6"/>
        <v>13692146</v>
      </c>
      <c r="P32" s="21">
        <f t="shared" si="6"/>
        <v>6629248</v>
      </c>
      <c r="Q32" s="21">
        <f t="shared" si="6"/>
        <v>14753664</v>
      </c>
      <c r="R32" s="21">
        <f t="shared" si="6"/>
        <v>35075058</v>
      </c>
      <c r="S32" s="21">
        <f t="shared" si="6"/>
        <v>12726324</v>
      </c>
      <c r="T32" s="21">
        <f t="shared" si="6"/>
        <v>13010584</v>
      </c>
      <c r="U32" s="21">
        <f t="shared" si="6"/>
        <v>16075654</v>
      </c>
      <c r="V32" s="21">
        <f t="shared" si="6"/>
        <v>41812562</v>
      </c>
      <c r="W32" s="21">
        <f t="shared" si="6"/>
        <v>168346880</v>
      </c>
      <c r="X32" s="21">
        <f t="shared" si="6"/>
        <v>175201454</v>
      </c>
      <c r="Y32" s="21">
        <f t="shared" si="6"/>
        <v>-6854574</v>
      </c>
      <c r="Z32" s="4">
        <f>+IF(X32&lt;&gt;0,+(Y32/X32)*100,0)</f>
        <v>-3.912395612881158</v>
      </c>
      <c r="AA32" s="19">
        <f>SUM(AA33:AA37)</f>
        <v>175201454</v>
      </c>
    </row>
    <row r="33" spans="1:27" ht="12.75">
      <c r="A33" s="5" t="s">
        <v>36</v>
      </c>
      <c r="B33" s="3"/>
      <c r="C33" s="22">
        <v>36073371</v>
      </c>
      <c r="D33" s="22"/>
      <c r="E33" s="23">
        <v>41179325</v>
      </c>
      <c r="F33" s="24">
        <v>40791525</v>
      </c>
      <c r="G33" s="24">
        <v>2935674</v>
      </c>
      <c r="H33" s="24">
        <v>3228893</v>
      </c>
      <c r="I33" s="24">
        <v>3271747</v>
      </c>
      <c r="J33" s="24">
        <v>9436314</v>
      </c>
      <c r="K33" s="24">
        <v>3333626</v>
      </c>
      <c r="L33" s="24">
        <v>3385017</v>
      </c>
      <c r="M33" s="24">
        <v>4042758</v>
      </c>
      <c r="N33" s="24">
        <v>10761401</v>
      </c>
      <c r="O33" s="24">
        <v>3165863</v>
      </c>
      <c r="P33" s="24">
        <v>2726361</v>
      </c>
      <c r="Q33" s="24">
        <v>3169672</v>
      </c>
      <c r="R33" s="24">
        <v>9061896</v>
      </c>
      <c r="S33" s="24">
        <v>3094716</v>
      </c>
      <c r="T33" s="24">
        <v>3012688</v>
      </c>
      <c r="U33" s="24">
        <v>3500889</v>
      </c>
      <c r="V33" s="24">
        <v>9608293</v>
      </c>
      <c r="W33" s="24">
        <v>38867904</v>
      </c>
      <c r="X33" s="24">
        <v>40791525</v>
      </c>
      <c r="Y33" s="24">
        <v>-1923621</v>
      </c>
      <c r="Z33" s="6">
        <v>-4.72</v>
      </c>
      <c r="AA33" s="22">
        <v>40791525</v>
      </c>
    </row>
    <row r="34" spans="1:27" ht="12.75">
      <c r="A34" s="5" t="s">
        <v>37</v>
      </c>
      <c r="B34" s="3"/>
      <c r="C34" s="22">
        <v>47061410</v>
      </c>
      <c r="D34" s="22"/>
      <c r="E34" s="23">
        <v>59874337</v>
      </c>
      <c r="F34" s="24">
        <v>53994337</v>
      </c>
      <c r="G34" s="24">
        <v>3610445</v>
      </c>
      <c r="H34" s="24">
        <v>6142411</v>
      </c>
      <c r="I34" s="24">
        <v>4135082</v>
      </c>
      <c r="J34" s="24">
        <v>13887938</v>
      </c>
      <c r="K34" s="24">
        <v>4497149</v>
      </c>
      <c r="L34" s="24">
        <v>5068177</v>
      </c>
      <c r="M34" s="24">
        <v>4923919</v>
      </c>
      <c r="N34" s="24">
        <v>14489245</v>
      </c>
      <c r="O34" s="24">
        <v>4239542</v>
      </c>
      <c r="P34" s="24">
        <v>942446</v>
      </c>
      <c r="Q34" s="24">
        <v>4632992</v>
      </c>
      <c r="R34" s="24">
        <v>9814980</v>
      </c>
      <c r="S34" s="24">
        <v>3612146</v>
      </c>
      <c r="T34" s="24">
        <v>3571653</v>
      </c>
      <c r="U34" s="24">
        <v>4759557</v>
      </c>
      <c r="V34" s="24">
        <v>11943356</v>
      </c>
      <c r="W34" s="24">
        <v>50135519</v>
      </c>
      <c r="X34" s="24">
        <v>53994337</v>
      </c>
      <c r="Y34" s="24">
        <v>-3858818</v>
      </c>
      <c r="Z34" s="6">
        <v>-7.15</v>
      </c>
      <c r="AA34" s="22">
        <v>53994337</v>
      </c>
    </row>
    <row r="35" spans="1:27" ht="12.75">
      <c r="A35" s="5" t="s">
        <v>38</v>
      </c>
      <c r="B35" s="3"/>
      <c r="C35" s="22">
        <v>35366194</v>
      </c>
      <c r="D35" s="22"/>
      <c r="E35" s="23">
        <v>39697929</v>
      </c>
      <c r="F35" s="24">
        <v>39141314</v>
      </c>
      <c r="G35" s="24">
        <v>2876510</v>
      </c>
      <c r="H35" s="24">
        <v>2899883</v>
      </c>
      <c r="I35" s="24">
        <v>5267685</v>
      </c>
      <c r="J35" s="24">
        <v>11044078</v>
      </c>
      <c r="K35" s="24">
        <v>3034835</v>
      </c>
      <c r="L35" s="24">
        <v>3134887</v>
      </c>
      <c r="M35" s="24">
        <v>3544172</v>
      </c>
      <c r="N35" s="24">
        <v>9713894</v>
      </c>
      <c r="O35" s="24">
        <v>2866897</v>
      </c>
      <c r="P35" s="24">
        <v>3128984</v>
      </c>
      <c r="Q35" s="24">
        <v>3474252</v>
      </c>
      <c r="R35" s="24">
        <v>9470133</v>
      </c>
      <c r="S35" s="24">
        <v>2787192</v>
      </c>
      <c r="T35" s="24">
        <v>2892197</v>
      </c>
      <c r="U35" s="24">
        <v>3456430</v>
      </c>
      <c r="V35" s="24">
        <v>9135819</v>
      </c>
      <c r="W35" s="24">
        <v>39363924</v>
      </c>
      <c r="X35" s="24">
        <v>39141314</v>
      </c>
      <c r="Y35" s="24">
        <v>222610</v>
      </c>
      <c r="Z35" s="6">
        <v>0.57</v>
      </c>
      <c r="AA35" s="22">
        <v>39141314</v>
      </c>
    </row>
    <row r="36" spans="1:27" ht="12.75">
      <c r="A36" s="5" t="s">
        <v>39</v>
      </c>
      <c r="B36" s="3"/>
      <c r="C36" s="22">
        <v>19964112</v>
      </c>
      <c r="D36" s="22"/>
      <c r="E36" s="23">
        <v>27081819</v>
      </c>
      <c r="F36" s="24">
        <v>22781819</v>
      </c>
      <c r="G36" s="24">
        <v>1466080</v>
      </c>
      <c r="H36" s="24">
        <v>2199817</v>
      </c>
      <c r="I36" s="24">
        <v>2210826</v>
      </c>
      <c r="J36" s="24">
        <v>5876723</v>
      </c>
      <c r="K36" s="24">
        <v>2234855</v>
      </c>
      <c r="L36" s="24">
        <v>2191299</v>
      </c>
      <c r="M36" s="24">
        <v>2547419</v>
      </c>
      <c r="N36" s="24">
        <v>6973573</v>
      </c>
      <c r="O36" s="24">
        <v>1994098</v>
      </c>
      <c r="P36" s="24">
        <v>-527510</v>
      </c>
      <c r="Q36" s="24">
        <v>2025507</v>
      </c>
      <c r="R36" s="24">
        <v>3492095</v>
      </c>
      <c r="S36" s="24">
        <v>1845772</v>
      </c>
      <c r="T36" s="24">
        <v>1977548</v>
      </c>
      <c r="U36" s="24">
        <v>2528833</v>
      </c>
      <c r="V36" s="24">
        <v>6352153</v>
      </c>
      <c r="W36" s="24">
        <v>22694544</v>
      </c>
      <c r="X36" s="24">
        <v>22781819</v>
      </c>
      <c r="Y36" s="24">
        <v>-87275</v>
      </c>
      <c r="Z36" s="6">
        <v>-0.38</v>
      </c>
      <c r="AA36" s="22">
        <v>22781819</v>
      </c>
    </row>
    <row r="37" spans="1:27" ht="12.75">
      <c r="A37" s="5" t="s">
        <v>40</v>
      </c>
      <c r="B37" s="3"/>
      <c r="C37" s="25">
        <v>15731991</v>
      </c>
      <c r="D37" s="25"/>
      <c r="E37" s="26">
        <v>18596459</v>
      </c>
      <c r="F37" s="27">
        <v>18492459</v>
      </c>
      <c r="G37" s="27">
        <v>1381163</v>
      </c>
      <c r="H37" s="27">
        <v>1687195</v>
      </c>
      <c r="I37" s="27">
        <v>1918086</v>
      </c>
      <c r="J37" s="27">
        <v>4986444</v>
      </c>
      <c r="K37" s="27">
        <v>1403507</v>
      </c>
      <c r="L37" s="27">
        <v>1353992</v>
      </c>
      <c r="M37" s="27">
        <v>1532151</v>
      </c>
      <c r="N37" s="27">
        <v>4289650</v>
      </c>
      <c r="O37" s="27">
        <v>1425746</v>
      </c>
      <c r="P37" s="27">
        <v>358967</v>
      </c>
      <c r="Q37" s="27">
        <v>1451241</v>
      </c>
      <c r="R37" s="27">
        <v>3235954</v>
      </c>
      <c r="S37" s="27">
        <v>1386498</v>
      </c>
      <c r="T37" s="27">
        <v>1556498</v>
      </c>
      <c r="U37" s="27">
        <v>1829945</v>
      </c>
      <c r="V37" s="27">
        <v>4772941</v>
      </c>
      <c r="W37" s="27">
        <v>17284989</v>
      </c>
      <c r="X37" s="27">
        <v>18492459</v>
      </c>
      <c r="Y37" s="27">
        <v>-1207470</v>
      </c>
      <c r="Z37" s="7">
        <v>-6.53</v>
      </c>
      <c r="AA37" s="25">
        <v>18492459</v>
      </c>
    </row>
    <row r="38" spans="1:27" ht="12.75">
      <c r="A38" s="2" t="s">
        <v>41</v>
      </c>
      <c r="B38" s="8"/>
      <c r="C38" s="19">
        <f aca="true" t="shared" si="7" ref="C38:Y38">SUM(C39:C41)</f>
        <v>113485466</v>
      </c>
      <c r="D38" s="19">
        <f>SUM(D39:D41)</f>
        <v>0</v>
      </c>
      <c r="E38" s="20">
        <f t="shared" si="7"/>
        <v>132038581</v>
      </c>
      <c r="F38" s="21">
        <f t="shared" si="7"/>
        <v>135963581</v>
      </c>
      <c r="G38" s="21">
        <f t="shared" si="7"/>
        <v>9604673</v>
      </c>
      <c r="H38" s="21">
        <f t="shared" si="7"/>
        <v>11414836</v>
      </c>
      <c r="I38" s="21">
        <f t="shared" si="7"/>
        <v>11103393</v>
      </c>
      <c r="J38" s="21">
        <f t="shared" si="7"/>
        <v>32122902</v>
      </c>
      <c r="K38" s="21">
        <f t="shared" si="7"/>
        <v>11600939</v>
      </c>
      <c r="L38" s="21">
        <f t="shared" si="7"/>
        <v>10443968</v>
      </c>
      <c r="M38" s="21">
        <f t="shared" si="7"/>
        <v>10821142</v>
      </c>
      <c r="N38" s="21">
        <f t="shared" si="7"/>
        <v>32866049</v>
      </c>
      <c r="O38" s="21">
        <f t="shared" si="7"/>
        <v>7927620</v>
      </c>
      <c r="P38" s="21">
        <f t="shared" si="7"/>
        <v>9649212</v>
      </c>
      <c r="Q38" s="21">
        <f t="shared" si="7"/>
        <v>8115233</v>
      </c>
      <c r="R38" s="21">
        <f t="shared" si="7"/>
        <v>25692065</v>
      </c>
      <c r="S38" s="21">
        <f t="shared" si="7"/>
        <v>8946939</v>
      </c>
      <c r="T38" s="21">
        <f t="shared" si="7"/>
        <v>10286281</v>
      </c>
      <c r="U38" s="21">
        <f t="shared" si="7"/>
        <v>8030032</v>
      </c>
      <c r="V38" s="21">
        <f t="shared" si="7"/>
        <v>27263252</v>
      </c>
      <c r="W38" s="21">
        <f t="shared" si="7"/>
        <v>117944268</v>
      </c>
      <c r="X38" s="21">
        <f t="shared" si="7"/>
        <v>135963581</v>
      </c>
      <c r="Y38" s="21">
        <f t="shared" si="7"/>
        <v>-18019313</v>
      </c>
      <c r="Z38" s="4">
        <f>+IF(X38&lt;&gt;0,+(Y38/X38)*100,0)</f>
        <v>-13.25304384267431</v>
      </c>
      <c r="AA38" s="19">
        <f>SUM(AA39:AA41)</f>
        <v>135963581</v>
      </c>
    </row>
    <row r="39" spans="1:27" ht="12.75">
      <c r="A39" s="5" t="s">
        <v>42</v>
      </c>
      <c r="B39" s="3"/>
      <c r="C39" s="22">
        <v>40914102</v>
      </c>
      <c r="D39" s="22"/>
      <c r="E39" s="23">
        <v>47160970</v>
      </c>
      <c r="F39" s="24">
        <v>47160970</v>
      </c>
      <c r="G39" s="24">
        <v>3241704</v>
      </c>
      <c r="H39" s="24">
        <v>3528682</v>
      </c>
      <c r="I39" s="24">
        <v>3604271</v>
      </c>
      <c r="J39" s="24">
        <v>10374657</v>
      </c>
      <c r="K39" s="24">
        <v>3334171</v>
      </c>
      <c r="L39" s="24">
        <v>3625461</v>
      </c>
      <c r="M39" s="24">
        <v>3716758</v>
      </c>
      <c r="N39" s="24">
        <v>10676390</v>
      </c>
      <c r="O39" s="24">
        <v>3177125</v>
      </c>
      <c r="P39" s="24">
        <v>3594134</v>
      </c>
      <c r="Q39" s="24">
        <v>3172459</v>
      </c>
      <c r="R39" s="24">
        <v>9943718</v>
      </c>
      <c r="S39" s="24">
        <v>3212688</v>
      </c>
      <c r="T39" s="24">
        <v>3025025</v>
      </c>
      <c r="U39" s="24">
        <v>3210304</v>
      </c>
      <c r="V39" s="24">
        <v>9448017</v>
      </c>
      <c r="W39" s="24">
        <v>40442782</v>
      </c>
      <c r="X39" s="24">
        <v>47160970</v>
      </c>
      <c r="Y39" s="24">
        <v>-6718188</v>
      </c>
      <c r="Z39" s="6">
        <v>-14.25</v>
      </c>
      <c r="AA39" s="22">
        <v>47160970</v>
      </c>
    </row>
    <row r="40" spans="1:27" ht="12.75">
      <c r="A40" s="5" t="s">
        <v>43</v>
      </c>
      <c r="B40" s="3"/>
      <c r="C40" s="22">
        <v>71953605</v>
      </c>
      <c r="D40" s="22"/>
      <c r="E40" s="23">
        <v>84208041</v>
      </c>
      <c r="F40" s="24">
        <v>88133041</v>
      </c>
      <c r="G40" s="24">
        <v>6312511</v>
      </c>
      <c r="H40" s="24">
        <v>7835696</v>
      </c>
      <c r="I40" s="24">
        <v>7448664</v>
      </c>
      <c r="J40" s="24">
        <v>21596871</v>
      </c>
      <c r="K40" s="24">
        <v>8216310</v>
      </c>
      <c r="L40" s="24">
        <v>6768049</v>
      </c>
      <c r="M40" s="24">
        <v>7020177</v>
      </c>
      <c r="N40" s="24">
        <v>22004536</v>
      </c>
      <c r="O40" s="24">
        <v>4699663</v>
      </c>
      <c r="P40" s="24">
        <v>6002795</v>
      </c>
      <c r="Q40" s="24">
        <v>4891942</v>
      </c>
      <c r="R40" s="24">
        <v>15594400</v>
      </c>
      <c r="S40" s="24">
        <v>5684787</v>
      </c>
      <c r="T40" s="24">
        <v>7213160</v>
      </c>
      <c r="U40" s="24">
        <v>4770264</v>
      </c>
      <c r="V40" s="24">
        <v>17668211</v>
      </c>
      <c r="W40" s="24">
        <v>76864018</v>
      </c>
      <c r="X40" s="24">
        <v>88133041</v>
      </c>
      <c r="Y40" s="24">
        <v>-11269023</v>
      </c>
      <c r="Z40" s="6">
        <v>-12.79</v>
      </c>
      <c r="AA40" s="22">
        <v>88133041</v>
      </c>
    </row>
    <row r="41" spans="1:27" ht="12.75">
      <c r="A41" s="5" t="s">
        <v>44</v>
      </c>
      <c r="B41" s="3"/>
      <c r="C41" s="22">
        <v>617759</v>
      </c>
      <c r="D41" s="22"/>
      <c r="E41" s="23">
        <v>669570</v>
      </c>
      <c r="F41" s="24">
        <v>669570</v>
      </c>
      <c r="G41" s="24">
        <v>50458</v>
      </c>
      <c r="H41" s="24">
        <v>50458</v>
      </c>
      <c r="I41" s="24">
        <v>50458</v>
      </c>
      <c r="J41" s="24">
        <v>151374</v>
      </c>
      <c r="K41" s="24">
        <v>50458</v>
      </c>
      <c r="L41" s="24">
        <v>50458</v>
      </c>
      <c r="M41" s="24">
        <v>84207</v>
      </c>
      <c r="N41" s="24">
        <v>185123</v>
      </c>
      <c r="O41" s="24">
        <v>50832</v>
      </c>
      <c r="P41" s="24">
        <v>52283</v>
      </c>
      <c r="Q41" s="24">
        <v>50832</v>
      </c>
      <c r="R41" s="24">
        <v>153947</v>
      </c>
      <c r="S41" s="24">
        <v>49464</v>
      </c>
      <c r="T41" s="24">
        <v>48096</v>
      </c>
      <c r="U41" s="24">
        <v>49464</v>
      </c>
      <c r="V41" s="24">
        <v>147024</v>
      </c>
      <c r="W41" s="24">
        <v>637468</v>
      </c>
      <c r="X41" s="24">
        <v>669570</v>
      </c>
      <c r="Y41" s="24">
        <v>-32102</v>
      </c>
      <c r="Z41" s="6">
        <v>-4.79</v>
      </c>
      <c r="AA41" s="22">
        <v>669570</v>
      </c>
    </row>
    <row r="42" spans="1:27" ht="12.75">
      <c r="A42" s="2" t="s">
        <v>45</v>
      </c>
      <c r="B42" s="8"/>
      <c r="C42" s="19">
        <f aca="true" t="shared" si="8" ref="C42:Y42">SUM(C43:C46)</f>
        <v>1023507095</v>
      </c>
      <c r="D42" s="19">
        <f>SUM(D43:D46)</f>
        <v>0</v>
      </c>
      <c r="E42" s="20">
        <f t="shared" si="8"/>
        <v>1147657563</v>
      </c>
      <c r="F42" s="21">
        <f t="shared" si="8"/>
        <v>1122405543</v>
      </c>
      <c r="G42" s="21">
        <f t="shared" si="8"/>
        <v>16461866</v>
      </c>
      <c r="H42" s="21">
        <f t="shared" si="8"/>
        <v>34271671</v>
      </c>
      <c r="I42" s="21">
        <f t="shared" si="8"/>
        <v>60375541</v>
      </c>
      <c r="J42" s="21">
        <f t="shared" si="8"/>
        <v>111109078</v>
      </c>
      <c r="K42" s="21">
        <f t="shared" si="8"/>
        <v>105104188</v>
      </c>
      <c r="L42" s="21">
        <f t="shared" si="8"/>
        <v>95397168</v>
      </c>
      <c r="M42" s="21">
        <f t="shared" si="8"/>
        <v>89121641</v>
      </c>
      <c r="N42" s="21">
        <f t="shared" si="8"/>
        <v>289622997</v>
      </c>
      <c r="O42" s="21">
        <f t="shared" si="8"/>
        <v>90005010</v>
      </c>
      <c r="P42" s="21">
        <f t="shared" si="8"/>
        <v>74377407</v>
      </c>
      <c r="Q42" s="21">
        <f t="shared" si="8"/>
        <v>113061289</v>
      </c>
      <c r="R42" s="21">
        <f t="shared" si="8"/>
        <v>277443706</v>
      </c>
      <c r="S42" s="21">
        <f t="shared" si="8"/>
        <v>69253163</v>
      </c>
      <c r="T42" s="21">
        <f t="shared" si="8"/>
        <v>58925269</v>
      </c>
      <c r="U42" s="21">
        <f t="shared" si="8"/>
        <v>165231603</v>
      </c>
      <c r="V42" s="21">
        <f t="shared" si="8"/>
        <v>293410035</v>
      </c>
      <c r="W42" s="21">
        <f t="shared" si="8"/>
        <v>971585816</v>
      </c>
      <c r="X42" s="21">
        <f t="shared" si="8"/>
        <v>1122405543</v>
      </c>
      <c r="Y42" s="21">
        <f t="shared" si="8"/>
        <v>-150819727</v>
      </c>
      <c r="Z42" s="4">
        <f>+IF(X42&lt;&gt;0,+(Y42/X42)*100,0)</f>
        <v>-13.437186580251947</v>
      </c>
      <c r="AA42" s="19">
        <f>SUM(AA43:AA46)</f>
        <v>1122405543</v>
      </c>
    </row>
    <row r="43" spans="1:27" ht="12.75">
      <c r="A43" s="5" t="s">
        <v>46</v>
      </c>
      <c r="B43" s="3"/>
      <c r="C43" s="22">
        <v>644809381</v>
      </c>
      <c r="D43" s="22"/>
      <c r="E43" s="23">
        <v>731754600</v>
      </c>
      <c r="F43" s="24">
        <v>714254600</v>
      </c>
      <c r="G43" s="24">
        <v>4921301</v>
      </c>
      <c r="H43" s="24">
        <v>17942568</v>
      </c>
      <c r="I43" s="24">
        <v>29114506</v>
      </c>
      <c r="J43" s="24">
        <v>51978375</v>
      </c>
      <c r="K43" s="24">
        <v>67888612</v>
      </c>
      <c r="L43" s="24">
        <v>64319012</v>
      </c>
      <c r="M43" s="24">
        <v>55825932</v>
      </c>
      <c r="N43" s="24">
        <v>188033556</v>
      </c>
      <c r="O43" s="24">
        <v>53029494</v>
      </c>
      <c r="P43" s="24">
        <v>52953105</v>
      </c>
      <c r="Q43" s="24">
        <v>92951395</v>
      </c>
      <c r="R43" s="24">
        <v>198933994</v>
      </c>
      <c r="S43" s="24">
        <v>55515663</v>
      </c>
      <c r="T43" s="24">
        <v>28975450</v>
      </c>
      <c r="U43" s="24">
        <v>99440907</v>
      </c>
      <c r="V43" s="24">
        <v>183932020</v>
      </c>
      <c r="W43" s="24">
        <v>622877945</v>
      </c>
      <c r="X43" s="24">
        <v>714254600</v>
      </c>
      <c r="Y43" s="24">
        <v>-91376655</v>
      </c>
      <c r="Z43" s="6">
        <v>-12.79</v>
      </c>
      <c r="AA43" s="22">
        <v>714254600</v>
      </c>
    </row>
    <row r="44" spans="1:27" ht="12.75">
      <c r="A44" s="5" t="s">
        <v>47</v>
      </c>
      <c r="B44" s="3"/>
      <c r="C44" s="22">
        <v>240218300</v>
      </c>
      <c r="D44" s="22"/>
      <c r="E44" s="23">
        <v>266483078</v>
      </c>
      <c r="F44" s="24">
        <v>267686058</v>
      </c>
      <c r="G44" s="24">
        <v>3859163</v>
      </c>
      <c r="H44" s="24">
        <v>7921169</v>
      </c>
      <c r="I44" s="24">
        <v>22044774</v>
      </c>
      <c r="J44" s="24">
        <v>33825106</v>
      </c>
      <c r="K44" s="24">
        <v>27941615</v>
      </c>
      <c r="L44" s="24">
        <v>21455037</v>
      </c>
      <c r="M44" s="24">
        <v>23378112</v>
      </c>
      <c r="N44" s="24">
        <v>72774764</v>
      </c>
      <c r="O44" s="24">
        <v>29493684</v>
      </c>
      <c r="P44" s="24">
        <v>11115602</v>
      </c>
      <c r="Q44" s="24">
        <v>11408868</v>
      </c>
      <c r="R44" s="24">
        <v>52018154</v>
      </c>
      <c r="S44" s="24">
        <v>6598106</v>
      </c>
      <c r="T44" s="24">
        <v>22399387</v>
      </c>
      <c r="U44" s="24">
        <v>51106803</v>
      </c>
      <c r="V44" s="24">
        <v>80104296</v>
      </c>
      <c r="W44" s="24">
        <v>238722320</v>
      </c>
      <c r="X44" s="24">
        <v>267686058</v>
      </c>
      <c r="Y44" s="24">
        <v>-28963738</v>
      </c>
      <c r="Z44" s="6">
        <v>-10.82</v>
      </c>
      <c r="AA44" s="22">
        <v>267686058</v>
      </c>
    </row>
    <row r="45" spans="1:27" ht="12.75">
      <c r="A45" s="5" t="s">
        <v>48</v>
      </c>
      <c r="B45" s="3"/>
      <c r="C45" s="25">
        <v>79071392</v>
      </c>
      <c r="D45" s="25"/>
      <c r="E45" s="26">
        <v>82666540</v>
      </c>
      <c r="F45" s="27">
        <v>73711540</v>
      </c>
      <c r="G45" s="27">
        <v>4020069</v>
      </c>
      <c r="H45" s="27">
        <v>4179271</v>
      </c>
      <c r="I45" s="27">
        <v>4852582</v>
      </c>
      <c r="J45" s="27">
        <v>13051922</v>
      </c>
      <c r="K45" s="27">
        <v>4531380</v>
      </c>
      <c r="L45" s="27">
        <v>4565377</v>
      </c>
      <c r="M45" s="27">
        <v>4819725</v>
      </c>
      <c r="N45" s="27">
        <v>13916482</v>
      </c>
      <c r="O45" s="27">
        <v>3327226</v>
      </c>
      <c r="P45" s="27">
        <v>5501375</v>
      </c>
      <c r="Q45" s="27">
        <v>3969942</v>
      </c>
      <c r="R45" s="27">
        <v>12798543</v>
      </c>
      <c r="S45" s="27">
        <v>3541646</v>
      </c>
      <c r="T45" s="27">
        <v>3841662</v>
      </c>
      <c r="U45" s="27">
        <v>9588362</v>
      </c>
      <c r="V45" s="27">
        <v>16971670</v>
      </c>
      <c r="W45" s="27">
        <v>56738617</v>
      </c>
      <c r="X45" s="27">
        <v>73711540</v>
      </c>
      <c r="Y45" s="27">
        <v>-16972923</v>
      </c>
      <c r="Z45" s="7">
        <v>-23.03</v>
      </c>
      <c r="AA45" s="25">
        <v>73711540</v>
      </c>
    </row>
    <row r="46" spans="1:27" ht="12.75">
      <c r="A46" s="5" t="s">
        <v>49</v>
      </c>
      <c r="B46" s="3"/>
      <c r="C46" s="22">
        <v>59408022</v>
      </c>
      <c r="D46" s="22"/>
      <c r="E46" s="23">
        <v>66753345</v>
      </c>
      <c r="F46" s="24">
        <v>66753345</v>
      </c>
      <c r="G46" s="24">
        <v>3661333</v>
      </c>
      <c r="H46" s="24">
        <v>4228663</v>
      </c>
      <c r="I46" s="24">
        <v>4363679</v>
      </c>
      <c r="J46" s="24">
        <v>12253675</v>
      </c>
      <c r="K46" s="24">
        <v>4742581</v>
      </c>
      <c r="L46" s="24">
        <v>5057742</v>
      </c>
      <c r="M46" s="24">
        <v>5097872</v>
      </c>
      <c r="N46" s="24">
        <v>14898195</v>
      </c>
      <c r="O46" s="24">
        <v>4154606</v>
      </c>
      <c r="P46" s="24">
        <v>4807325</v>
      </c>
      <c r="Q46" s="24">
        <v>4731084</v>
      </c>
      <c r="R46" s="24">
        <v>13693015</v>
      </c>
      <c r="S46" s="24">
        <v>3597748</v>
      </c>
      <c r="T46" s="24">
        <v>3708770</v>
      </c>
      <c r="U46" s="24">
        <v>5095531</v>
      </c>
      <c r="V46" s="24">
        <v>12402049</v>
      </c>
      <c r="W46" s="24">
        <v>53246934</v>
      </c>
      <c r="X46" s="24">
        <v>66753345</v>
      </c>
      <c r="Y46" s="24">
        <v>-13506411</v>
      </c>
      <c r="Z46" s="6">
        <v>-20.23</v>
      </c>
      <c r="AA46" s="22">
        <v>66753345</v>
      </c>
    </row>
    <row r="47" spans="1:27" ht="12.75">
      <c r="A47" s="2" t="s">
        <v>50</v>
      </c>
      <c r="B47" s="8" t="s">
        <v>51</v>
      </c>
      <c r="C47" s="19">
        <v>20373945</v>
      </c>
      <c r="D47" s="19"/>
      <c r="E47" s="20">
        <v>25696968</v>
      </c>
      <c r="F47" s="21">
        <v>23790718</v>
      </c>
      <c r="G47" s="21">
        <v>1545111</v>
      </c>
      <c r="H47" s="21">
        <v>1786075</v>
      </c>
      <c r="I47" s="21">
        <v>1719153</v>
      </c>
      <c r="J47" s="21">
        <v>5050339</v>
      </c>
      <c r="K47" s="21">
        <v>1767987</v>
      </c>
      <c r="L47" s="21">
        <v>1927444</v>
      </c>
      <c r="M47" s="21">
        <v>2627063</v>
      </c>
      <c r="N47" s="21">
        <v>6322494</v>
      </c>
      <c r="O47" s="21">
        <v>1777785</v>
      </c>
      <c r="P47" s="21">
        <v>956786</v>
      </c>
      <c r="Q47" s="21">
        <v>1880751</v>
      </c>
      <c r="R47" s="21">
        <v>4615322</v>
      </c>
      <c r="S47" s="21">
        <v>1654624</v>
      </c>
      <c r="T47" s="21">
        <v>1738875</v>
      </c>
      <c r="U47" s="21">
        <v>2076565</v>
      </c>
      <c r="V47" s="21">
        <v>5470064</v>
      </c>
      <c r="W47" s="21">
        <v>21458219</v>
      </c>
      <c r="X47" s="21">
        <v>23790718</v>
      </c>
      <c r="Y47" s="21">
        <v>-2332499</v>
      </c>
      <c r="Z47" s="4">
        <v>-9.8</v>
      </c>
      <c r="AA47" s="19">
        <v>23790718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1860985456</v>
      </c>
      <c r="D48" s="40">
        <f>+D28+D32+D38+D42+D47</f>
        <v>0</v>
      </c>
      <c r="E48" s="41">
        <f t="shared" si="9"/>
        <v>2194209813</v>
      </c>
      <c r="F48" s="42">
        <f t="shared" si="9"/>
        <v>2094683148</v>
      </c>
      <c r="G48" s="42">
        <f t="shared" si="9"/>
        <v>71434332</v>
      </c>
      <c r="H48" s="42">
        <f t="shared" si="9"/>
        <v>100297523</v>
      </c>
      <c r="I48" s="42">
        <f t="shared" si="9"/>
        <v>159420692</v>
      </c>
      <c r="J48" s="42">
        <f t="shared" si="9"/>
        <v>331152547</v>
      </c>
      <c r="K48" s="42">
        <f t="shared" si="9"/>
        <v>169811572</v>
      </c>
      <c r="L48" s="42">
        <f t="shared" si="9"/>
        <v>168162766</v>
      </c>
      <c r="M48" s="42">
        <f t="shared" si="9"/>
        <v>160919748</v>
      </c>
      <c r="N48" s="42">
        <f t="shared" si="9"/>
        <v>498894086</v>
      </c>
      <c r="O48" s="42">
        <f t="shared" si="9"/>
        <v>198877666</v>
      </c>
      <c r="P48" s="42">
        <f t="shared" si="9"/>
        <v>99930265</v>
      </c>
      <c r="Q48" s="42">
        <f t="shared" si="9"/>
        <v>174234862</v>
      </c>
      <c r="R48" s="42">
        <f t="shared" si="9"/>
        <v>473042793</v>
      </c>
      <c r="S48" s="42">
        <f t="shared" si="9"/>
        <v>120954421</v>
      </c>
      <c r="T48" s="42">
        <f t="shared" si="9"/>
        <v>141152582</v>
      </c>
      <c r="U48" s="42">
        <f t="shared" si="9"/>
        <v>229585315</v>
      </c>
      <c r="V48" s="42">
        <f t="shared" si="9"/>
        <v>491692318</v>
      </c>
      <c r="W48" s="42">
        <f t="shared" si="9"/>
        <v>1794781744</v>
      </c>
      <c r="X48" s="42">
        <f t="shared" si="9"/>
        <v>2094683148</v>
      </c>
      <c r="Y48" s="42">
        <f t="shared" si="9"/>
        <v>-299901404</v>
      </c>
      <c r="Z48" s="43">
        <f>+IF(X48&lt;&gt;0,+(Y48/X48)*100,0)</f>
        <v>-14.317268188572832</v>
      </c>
      <c r="AA48" s="40">
        <f>+AA28+AA32+AA38+AA42+AA47</f>
        <v>2094683148</v>
      </c>
    </row>
    <row r="49" spans="1:27" ht="12.75">
      <c r="A49" s="14" t="s">
        <v>76</v>
      </c>
      <c r="B49" s="15"/>
      <c r="C49" s="44">
        <f aca="true" t="shared" si="10" ref="C49:Y49">+C25-C48</f>
        <v>169901698</v>
      </c>
      <c r="D49" s="44">
        <f>+D25-D48</f>
        <v>0</v>
      </c>
      <c r="E49" s="45">
        <f t="shared" si="10"/>
        <v>166686919</v>
      </c>
      <c r="F49" s="46">
        <f t="shared" si="10"/>
        <v>182338066</v>
      </c>
      <c r="G49" s="46">
        <f t="shared" si="10"/>
        <v>176204736</v>
      </c>
      <c r="H49" s="46">
        <f t="shared" si="10"/>
        <v>180081561</v>
      </c>
      <c r="I49" s="46">
        <f t="shared" si="10"/>
        <v>-5760752</v>
      </c>
      <c r="J49" s="46">
        <f t="shared" si="10"/>
        <v>350525545</v>
      </c>
      <c r="K49" s="46">
        <f t="shared" si="10"/>
        <v>-26740279</v>
      </c>
      <c r="L49" s="46">
        <f t="shared" si="10"/>
        <v>-11465319</v>
      </c>
      <c r="M49" s="46">
        <f t="shared" si="10"/>
        <v>29285130</v>
      </c>
      <c r="N49" s="46">
        <f t="shared" si="10"/>
        <v>-8920468</v>
      </c>
      <c r="O49" s="46">
        <f t="shared" si="10"/>
        <v>-26966787</v>
      </c>
      <c r="P49" s="46">
        <f t="shared" si="10"/>
        <v>-28006452</v>
      </c>
      <c r="Q49" s="46">
        <f t="shared" si="10"/>
        <v>-38674791</v>
      </c>
      <c r="R49" s="46">
        <f t="shared" si="10"/>
        <v>-93648030</v>
      </c>
      <c r="S49" s="46">
        <f t="shared" si="10"/>
        <v>78808487</v>
      </c>
      <c r="T49" s="46">
        <f t="shared" si="10"/>
        <v>-12822432</v>
      </c>
      <c r="U49" s="46">
        <f t="shared" si="10"/>
        <v>-82993553</v>
      </c>
      <c r="V49" s="46">
        <f t="shared" si="10"/>
        <v>-17007498</v>
      </c>
      <c r="W49" s="46">
        <f t="shared" si="10"/>
        <v>230949549</v>
      </c>
      <c r="X49" s="46">
        <f>IF(F25=F48,0,X25-X48)</f>
        <v>182338066</v>
      </c>
      <c r="Y49" s="46">
        <f t="shared" si="10"/>
        <v>48611483</v>
      </c>
      <c r="Z49" s="47">
        <f>+IF(X49&lt;&gt;0,+(Y49/X49)*100,0)</f>
        <v>26.660084789974686</v>
      </c>
      <c r="AA49" s="44">
        <f>+AA25-AA48</f>
        <v>182338066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920110600</v>
      </c>
      <c r="D5" s="19">
        <f>SUM(D6:D8)</f>
        <v>0</v>
      </c>
      <c r="E5" s="20">
        <f t="shared" si="0"/>
        <v>1017263079</v>
      </c>
      <c r="F5" s="21">
        <f t="shared" si="0"/>
        <v>1097263079</v>
      </c>
      <c r="G5" s="21">
        <f t="shared" si="0"/>
        <v>33825624</v>
      </c>
      <c r="H5" s="21">
        <f t="shared" si="0"/>
        <v>34518067</v>
      </c>
      <c r="I5" s="21">
        <f t="shared" si="0"/>
        <v>323838761</v>
      </c>
      <c r="J5" s="21">
        <f t="shared" si="0"/>
        <v>392182452</v>
      </c>
      <c r="K5" s="21">
        <f t="shared" si="0"/>
        <v>34785493</v>
      </c>
      <c r="L5" s="21">
        <f t="shared" si="0"/>
        <v>34444091</v>
      </c>
      <c r="M5" s="21">
        <f t="shared" si="0"/>
        <v>247407777</v>
      </c>
      <c r="N5" s="21">
        <f t="shared" si="0"/>
        <v>316637361</v>
      </c>
      <c r="O5" s="21">
        <f t="shared" si="0"/>
        <v>34373703</v>
      </c>
      <c r="P5" s="21">
        <f t="shared" si="0"/>
        <v>32080015</v>
      </c>
      <c r="Q5" s="21">
        <f t="shared" si="0"/>
        <v>29273056</v>
      </c>
      <c r="R5" s="21">
        <f t="shared" si="0"/>
        <v>95726774</v>
      </c>
      <c r="S5" s="21">
        <f t="shared" si="0"/>
        <v>33989051</v>
      </c>
      <c r="T5" s="21">
        <f t="shared" si="0"/>
        <v>35491220</v>
      </c>
      <c r="U5" s="21">
        <f t="shared" si="0"/>
        <v>36032574</v>
      </c>
      <c r="V5" s="21">
        <f t="shared" si="0"/>
        <v>105512845</v>
      </c>
      <c r="W5" s="21">
        <f t="shared" si="0"/>
        <v>910059432</v>
      </c>
      <c r="X5" s="21">
        <f t="shared" si="0"/>
        <v>1097263079</v>
      </c>
      <c r="Y5" s="21">
        <f t="shared" si="0"/>
        <v>-187203647</v>
      </c>
      <c r="Z5" s="4">
        <f>+IF(X5&lt;&gt;0,+(Y5/X5)*100,0)</f>
        <v>-17.060962916077486</v>
      </c>
      <c r="AA5" s="19">
        <f>SUM(AA6:AA8)</f>
        <v>1097263079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920110600</v>
      </c>
      <c r="D7" s="25"/>
      <c r="E7" s="26">
        <v>1017263079</v>
      </c>
      <c r="F7" s="27">
        <v>1097263079</v>
      </c>
      <c r="G7" s="27">
        <v>33825624</v>
      </c>
      <c r="H7" s="27">
        <v>34518067</v>
      </c>
      <c r="I7" s="27">
        <v>323838761</v>
      </c>
      <c r="J7" s="27">
        <v>392182452</v>
      </c>
      <c r="K7" s="27">
        <v>34785493</v>
      </c>
      <c r="L7" s="27">
        <v>34444091</v>
      </c>
      <c r="M7" s="27">
        <v>247407777</v>
      </c>
      <c r="N7" s="27">
        <v>316637361</v>
      </c>
      <c r="O7" s="27">
        <v>34373703</v>
      </c>
      <c r="P7" s="27">
        <v>32080015</v>
      </c>
      <c r="Q7" s="27">
        <v>29273056</v>
      </c>
      <c r="R7" s="27">
        <v>95726774</v>
      </c>
      <c r="S7" s="27">
        <v>33989051</v>
      </c>
      <c r="T7" s="27">
        <v>35491220</v>
      </c>
      <c r="U7" s="27">
        <v>36032574</v>
      </c>
      <c r="V7" s="27">
        <v>105512845</v>
      </c>
      <c r="W7" s="27">
        <v>910059432</v>
      </c>
      <c r="X7" s="27">
        <v>1097263079</v>
      </c>
      <c r="Y7" s="27">
        <v>-187203647</v>
      </c>
      <c r="Z7" s="7">
        <v>-17.06</v>
      </c>
      <c r="AA7" s="25">
        <v>1097263079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2876631</v>
      </c>
      <c r="D9" s="19">
        <f>SUM(D10:D14)</f>
        <v>0</v>
      </c>
      <c r="E9" s="20">
        <f t="shared" si="1"/>
        <v>2353042</v>
      </c>
      <c r="F9" s="21">
        <f t="shared" si="1"/>
        <v>4977042</v>
      </c>
      <c r="G9" s="21">
        <f t="shared" si="1"/>
        <v>0</v>
      </c>
      <c r="H9" s="21">
        <f t="shared" si="1"/>
        <v>117700</v>
      </c>
      <c r="I9" s="21">
        <f t="shared" si="1"/>
        <v>91070</v>
      </c>
      <c r="J9" s="21">
        <f t="shared" si="1"/>
        <v>208770</v>
      </c>
      <c r="K9" s="21">
        <f t="shared" si="1"/>
        <v>107482</v>
      </c>
      <c r="L9" s="21">
        <f t="shared" si="1"/>
        <v>61401</v>
      </c>
      <c r="M9" s="21">
        <f t="shared" si="1"/>
        <v>133515</v>
      </c>
      <c r="N9" s="21">
        <f t="shared" si="1"/>
        <v>302398</v>
      </c>
      <c r="O9" s="21">
        <f t="shared" si="1"/>
        <v>69060</v>
      </c>
      <c r="P9" s="21">
        <f t="shared" si="1"/>
        <v>85872</v>
      </c>
      <c r="Q9" s="21">
        <f t="shared" si="1"/>
        <v>10270</v>
      </c>
      <c r="R9" s="21">
        <f t="shared" si="1"/>
        <v>165202</v>
      </c>
      <c r="S9" s="21">
        <f t="shared" si="1"/>
        <v>0</v>
      </c>
      <c r="T9" s="21">
        <f t="shared" si="1"/>
        <v>0</v>
      </c>
      <c r="U9" s="21">
        <f t="shared" si="1"/>
        <v>113774</v>
      </c>
      <c r="V9" s="21">
        <f t="shared" si="1"/>
        <v>113774</v>
      </c>
      <c r="W9" s="21">
        <f t="shared" si="1"/>
        <v>790144</v>
      </c>
      <c r="X9" s="21">
        <f t="shared" si="1"/>
        <v>4977042</v>
      </c>
      <c r="Y9" s="21">
        <f t="shared" si="1"/>
        <v>-4186898</v>
      </c>
      <c r="Z9" s="4">
        <f>+IF(X9&lt;&gt;0,+(Y9/X9)*100,0)</f>
        <v>-84.12422479054828</v>
      </c>
      <c r="AA9" s="19">
        <f>SUM(AA10:AA14)</f>
        <v>4977042</v>
      </c>
    </row>
    <row r="10" spans="1:27" ht="12.75">
      <c r="A10" s="5" t="s">
        <v>36</v>
      </c>
      <c r="B10" s="3"/>
      <c r="C10" s="22">
        <v>2651168</v>
      </c>
      <c r="D10" s="22"/>
      <c r="E10" s="23">
        <v>1292204</v>
      </c>
      <c r="F10" s="24">
        <v>3916204</v>
      </c>
      <c r="G10" s="24"/>
      <c r="H10" s="24">
        <v>104773</v>
      </c>
      <c r="I10" s="24">
        <v>76932</v>
      </c>
      <c r="J10" s="24">
        <v>181705</v>
      </c>
      <c r="K10" s="24">
        <v>102523</v>
      </c>
      <c r="L10" s="24">
        <v>60152</v>
      </c>
      <c r="M10" s="24">
        <v>132920</v>
      </c>
      <c r="N10" s="24">
        <v>295595</v>
      </c>
      <c r="O10" s="24">
        <v>63831</v>
      </c>
      <c r="P10" s="24">
        <v>74054</v>
      </c>
      <c r="Q10" s="24">
        <v>10270</v>
      </c>
      <c r="R10" s="24">
        <v>148155</v>
      </c>
      <c r="S10" s="24"/>
      <c r="T10" s="24"/>
      <c r="U10" s="24">
        <v>113522</v>
      </c>
      <c r="V10" s="24">
        <v>113522</v>
      </c>
      <c r="W10" s="24">
        <v>738977</v>
      </c>
      <c r="X10" s="24">
        <v>3916204</v>
      </c>
      <c r="Y10" s="24">
        <v>-3177227</v>
      </c>
      <c r="Z10" s="6">
        <v>-81.13</v>
      </c>
      <c r="AA10" s="22">
        <v>3916204</v>
      </c>
    </row>
    <row r="11" spans="1:27" ht="12.75">
      <c r="A11" s="5" t="s">
        <v>37</v>
      </c>
      <c r="B11" s="3"/>
      <c r="C11" s="22">
        <v>72599</v>
      </c>
      <c r="D11" s="22"/>
      <c r="E11" s="23">
        <v>59838</v>
      </c>
      <c r="F11" s="24">
        <v>59838</v>
      </c>
      <c r="G11" s="24"/>
      <c r="H11" s="24">
        <v>11755</v>
      </c>
      <c r="I11" s="24">
        <v>13526</v>
      </c>
      <c r="J11" s="24">
        <v>25281</v>
      </c>
      <c r="K11" s="24">
        <v>3614</v>
      </c>
      <c r="L11" s="24">
        <v>515</v>
      </c>
      <c r="M11" s="24">
        <v>106</v>
      </c>
      <c r="N11" s="24">
        <v>4235</v>
      </c>
      <c r="O11" s="24">
        <v>2072</v>
      </c>
      <c r="P11" s="24">
        <v>4509</v>
      </c>
      <c r="Q11" s="24"/>
      <c r="R11" s="24">
        <v>6581</v>
      </c>
      <c r="S11" s="24"/>
      <c r="T11" s="24"/>
      <c r="U11" s="24">
        <v>252</v>
      </c>
      <c r="V11" s="24">
        <v>252</v>
      </c>
      <c r="W11" s="24">
        <v>36349</v>
      </c>
      <c r="X11" s="24">
        <v>59838</v>
      </c>
      <c r="Y11" s="24">
        <v>-23489</v>
      </c>
      <c r="Z11" s="6">
        <v>-39.25</v>
      </c>
      <c r="AA11" s="22">
        <v>59838</v>
      </c>
    </row>
    <row r="12" spans="1:27" ht="12.75">
      <c r="A12" s="5" t="s">
        <v>38</v>
      </c>
      <c r="B12" s="3"/>
      <c r="C12" s="22">
        <v>152864</v>
      </c>
      <c r="D12" s="22"/>
      <c r="E12" s="23">
        <v>1001000</v>
      </c>
      <c r="F12" s="24">
        <v>1001000</v>
      </c>
      <c r="G12" s="24"/>
      <c r="H12" s="24">
        <v>1172</v>
      </c>
      <c r="I12" s="24">
        <v>612</v>
      </c>
      <c r="J12" s="24">
        <v>1784</v>
      </c>
      <c r="K12" s="24">
        <v>1345</v>
      </c>
      <c r="L12" s="24">
        <v>734</v>
      </c>
      <c r="M12" s="24">
        <v>489</v>
      </c>
      <c r="N12" s="24">
        <v>2568</v>
      </c>
      <c r="O12" s="24">
        <v>3157</v>
      </c>
      <c r="P12" s="24">
        <v>7309</v>
      </c>
      <c r="Q12" s="24"/>
      <c r="R12" s="24">
        <v>10466</v>
      </c>
      <c r="S12" s="24"/>
      <c r="T12" s="24"/>
      <c r="U12" s="24"/>
      <c r="V12" s="24"/>
      <c r="W12" s="24">
        <v>14818</v>
      </c>
      <c r="X12" s="24">
        <v>1001000</v>
      </c>
      <c r="Y12" s="24">
        <v>-986182</v>
      </c>
      <c r="Z12" s="6">
        <v>-98.52</v>
      </c>
      <c r="AA12" s="22">
        <v>1001000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257314122</v>
      </c>
      <c r="D15" s="19">
        <f>SUM(D16:D18)</f>
        <v>0</v>
      </c>
      <c r="E15" s="20">
        <f t="shared" si="2"/>
        <v>300069737</v>
      </c>
      <c r="F15" s="21">
        <f t="shared" si="2"/>
        <v>309069737</v>
      </c>
      <c r="G15" s="21">
        <f t="shared" si="2"/>
        <v>192842</v>
      </c>
      <c r="H15" s="21">
        <f t="shared" si="2"/>
        <v>311843</v>
      </c>
      <c r="I15" s="21">
        <f t="shared" si="2"/>
        <v>131615</v>
      </c>
      <c r="J15" s="21">
        <f t="shared" si="2"/>
        <v>636300</v>
      </c>
      <c r="K15" s="21">
        <f t="shared" si="2"/>
        <v>253101</v>
      </c>
      <c r="L15" s="21">
        <f t="shared" si="2"/>
        <v>201734</v>
      </c>
      <c r="M15" s="21">
        <f t="shared" si="2"/>
        <v>118469</v>
      </c>
      <c r="N15" s="21">
        <f t="shared" si="2"/>
        <v>573304</v>
      </c>
      <c r="O15" s="21">
        <f t="shared" si="2"/>
        <v>92326</v>
      </c>
      <c r="P15" s="21">
        <f t="shared" si="2"/>
        <v>340272</v>
      </c>
      <c r="Q15" s="21">
        <f t="shared" si="2"/>
        <v>40085</v>
      </c>
      <c r="R15" s="21">
        <f t="shared" si="2"/>
        <v>472683</v>
      </c>
      <c r="S15" s="21">
        <f t="shared" si="2"/>
        <v>14960</v>
      </c>
      <c r="T15" s="21">
        <f t="shared" si="2"/>
        <v>2775</v>
      </c>
      <c r="U15" s="21">
        <f t="shared" si="2"/>
        <v>446292</v>
      </c>
      <c r="V15" s="21">
        <f t="shared" si="2"/>
        <v>464027</v>
      </c>
      <c r="W15" s="21">
        <f t="shared" si="2"/>
        <v>2146314</v>
      </c>
      <c r="X15" s="21">
        <f t="shared" si="2"/>
        <v>309069737</v>
      </c>
      <c r="Y15" s="21">
        <f t="shared" si="2"/>
        <v>-306923423</v>
      </c>
      <c r="Z15" s="4">
        <f>+IF(X15&lt;&gt;0,+(Y15/X15)*100,0)</f>
        <v>-99.30555672618313</v>
      </c>
      <c r="AA15" s="19">
        <f>SUM(AA16:AA18)</f>
        <v>309069737</v>
      </c>
    </row>
    <row r="16" spans="1:27" ht="12.75">
      <c r="A16" s="5" t="s">
        <v>42</v>
      </c>
      <c r="B16" s="3"/>
      <c r="C16" s="22">
        <v>237454119</v>
      </c>
      <c r="D16" s="22"/>
      <c r="E16" s="23">
        <v>286069737</v>
      </c>
      <c r="F16" s="24">
        <v>295069737</v>
      </c>
      <c r="G16" s="24">
        <v>192842</v>
      </c>
      <c r="H16" s="24">
        <v>311843</v>
      </c>
      <c r="I16" s="24">
        <v>131615</v>
      </c>
      <c r="J16" s="24">
        <v>636300</v>
      </c>
      <c r="K16" s="24">
        <v>253101</v>
      </c>
      <c r="L16" s="24">
        <v>201734</v>
      </c>
      <c r="M16" s="24">
        <v>118469</v>
      </c>
      <c r="N16" s="24">
        <v>573304</v>
      </c>
      <c r="O16" s="24">
        <v>92326</v>
      </c>
      <c r="P16" s="24">
        <v>340272</v>
      </c>
      <c r="Q16" s="24">
        <v>40085</v>
      </c>
      <c r="R16" s="24">
        <v>472683</v>
      </c>
      <c r="S16" s="24">
        <v>14960</v>
      </c>
      <c r="T16" s="24">
        <v>2775</v>
      </c>
      <c r="U16" s="24">
        <v>446292</v>
      </c>
      <c r="V16" s="24">
        <v>464027</v>
      </c>
      <c r="W16" s="24">
        <v>2146314</v>
      </c>
      <c r="X16" s="24">
        <v>295069737</v>
      </c>
      <c r="Y16" s="24">
        <v>-292923423</v>
      </c>
      <c r="Z16" s="6">
        <v>-99.27</v>
      </c>
      <c r="AA16" s="22">
        <v>295069737</v>
      </c>
    </row>
    <row r="17" spans="1:27" ht="12.75">
      <c r="A17" s="5" t="s">
        <v>43</v>
      </c>
      <c r="B17" s="3"/>
      <c r="C17" s="22">
        <v>19860003</v>
      </c>
      <c r="D17" s="22"/>
      <c r="E17" s="23">
        <v>14000000</v>
      </c>
      <c r="F17" s="24">
        <v>14000000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14000000</v>
      </c>
      <c r="Y17" s="24">
        <v>-14000000</v>
      </c>
      <c r="Z17" s="6">
        <v>-100</v>
      </c>
      <c r="AA17" s="22">
        <v>14000000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691460265</v>
      </c>
      <c r="D19" s="19">
        <f>SUM(D20:D23)</f>
        <v>0</v>
      </c>
      <c r="E19" s="20">
        <f t="shared" si="3"/>
        <v>791083559</v>
      </c>
      <c r="F19" s="21">
        <f t="shared" si="3"/>
        <v>810203489</v>
      </c>
      <c r="G19" s="21">
        <f t="shared" si="3"/>
        <v>62940991</v>
      </c>
      <c r="H19" s="21">
        <f t="shared" si="3"/>
        <v>42919883</v>
      </c>
      <c r="I19" s="21">
        <f t="shared" si="3"/>
        <v>73515465</v>
      </c>
      <c r="J19" s="21">
        <f t="shared" si="3"/>
        <v>179376339</v>
      </c>
      <c r="K19" s="21">
        <f t="shared" si="3"/>
        <v>72734789</v>
      </c>
      <c r="L19" s="21">
        <f t="shared" si="3"/>
        <v>78448707</v>
      </c>
      <c r="M19" s="21">
        <f t="shared" si="3"/>
        <v>66563621</v>
      </c>
      <c r="N19" s="21">
        <f t="shared" si="3"/>
        <v>217747117</v>
      </c>
      <c r="O19" s="21">
        <f t="shared" si="3"/>
        <v>63634470</v>
      </c>
      <c r="P19" s="21">
        <f t="shared" si="3"/>
        <v>77614205</v>
      </c>
      <c r="Q19" s="21">
        <f t="shared" si="3"/>
        <v>68684214</v>
      </c>
      <c r="R19" s="21">
        <f t="shared" si="3"/>
        <v>209932889</v>
      </c>
      <c r="S19" s="21">
        <f t="shared" si="3"/>
        <v>56628293</v>
      </c>
      <c r="T19" s="21">
        <f t="shared" si="3"/>
        <v>65469389</v>
      </c>
      <c r="U19" s="21">
        <f t="shared" si="3"/>
        <v>69872852</v>
      </c>
      <c r="V19" s="21">
        <f t="shared" si="3"/>
        <v>191970534</v>
      </c>
      <c r="W19" s="21">
        <f t="shared" si="3"/>
        <v>799026879</v>
      </c>
      <c r="X19" s="21">
        <f t="shared" si="3"/>
        <v>810203489</v>
      </c>
      <c r="Y19" s="21">
        <f t="shared" si="3"/>
        <v>-11176610</v>
      </c>
      <c r="Z19" s="4">
        <f>+IF(X19&lt;&gt;0,+(Y19/X19)*100,0)</f>
        <v>-1.3794818402713642</v>
      </c>
      <c r="AA19" s="19">
        <f>SUM(AA20:AA23)</f>
        <v>810203489</v>
      </c>
    </row>
    <row r="20" spans="1:27" ht="12.75">
      <c r="A20" s="5" t="s">
        <v>46</v>
      </c>
      <c r="B20" s="3"/>
      <c r="C20" s="22">
        <v>416720475</v>
      </c>
      <c r="D20" s="22"/>
      <c r="E20" s="23">
        <v>487467442</v>
      </c>
      <c r="F20" s="24">
        <v>487467442</v>
      </c>
      <c r="G20" s="24">
        <v>35879433</v>
      </c>
      <c r="H20" s="24">
        <v>28530877</v>
      </c>
      <c r="I20" s="24">
        <v>41793150</v>
      </c>
      <c r="J20" s="24">
        <v>106203460</v>
      </c>
      <c r="K20" s="24">
        <v>42328170</v>
      </c>
      <c r="L20" s="24">
        <v>43603725</v>
      </c>
      <c r="M20" s="24">
        <v>40868535</v>
      </c>
      <c r="N20" s="24">
        <v>126800430</v>
      </c>
      <c r="O20" s="24">
        <v>33926752</v>
      </c>
      <c r="P20" s="24">
        <v>49049885</v>
      </c>
      <c r="Q20" s="24">
        <v>39027663</v>
      </c>
      <c r="R20" s="24">
        <v>122004300</v>
      </c>
      <c r="S20" s="24">
        <v>31946177</v>
      </c>
      <c r="T20" s="24">
        <v>34507750</v>
      </c>
      <c r="U20" s="24">
        <v>37396569</v>
      </c>
      <c r="V20" s="24">
        <v>103850496</v>
      </c>
      <c r="W20" s="24">
        <v>458858686</v>
      </c>
      <c r="X20" s="24">
        <v>487467442</v>
      </c>
      <c r="Y20" s="24">
        <v>-28608756</v>
      </c>
      <c r="Z20" s="6">
        <v>-5.87</v>
      </c>
      <c r="AA20" s="22">
        <v>487467442</v>
      </c>
    </row>
    <row r="21" spans="1:27" ht="12.75">
      <c r="A21" s="5" t="s">
        <v>47</v>
      </c>
      <c r="B21" s="3"/>
      <c r="C21" s="22">
        <v>175533624</v>
      </c>
      <c r="D21" s="22"/>
      <c r="E21" s="23">
        <v>183938469</v>
      </c>
      <c r="F21" s="24">
        <v>183938469</v>
      </c>
      <c r="G21" s="24">
        <v>16542396</v>
      </c>
      <c r="H21" s="24">
        <v>6698088</v>
      </c>
      <c r="I21" s="24">
        <v>18892746</v>
      </c>
      <c r="J21" s="24">
        <v>42133230</v>
      </c>
      <c r="K21" s="24">
        <v>18518852</v>
      </c>
      <c r="L21" s="24">
        <v>21759138</v>
      </c>
      <c r="M21" s="24">
        <v>15321038</v>
      </c>
      <c r="N21" s="24">
        <v>55599028</v>
      </c>
      <c r="O21" s="24">
        <v>18679282</v>
      </c>
      <c r="P21" s="24">
        <v>17281545</v>
      </c>
      <c r="Q21" s="24">
        <v>17635431</v>
      </c>
      <c r="R21" s="24">
        <v>53596258</v>
      </c>
      <c r="S21" s="24">
        <v>14720500</v>
      </c>
      <c r="T21" s="24">
        <v>18771744</v>
      </c>
      <c r="U21" s="24">
        <v>19904994</v>
      </c>
      <c r="V21" s="24">
        <v>53397238</v>
      </c>
      <c r="W21" s="24">
        <v>204725754</v>
      </c>
      <c r="X21" s="24">
        <v>183938469</v>
      </c>
      <c r="Y21" s="24">
        <v>20787285</v>
      </c>
      <c r="Z21" s="6">
        <v>11.3</v>
      </c>
      <c r="AA21" s="22">
        <v>183938469</v>
      </c>
    </row>
    <row r="22" spans="1:27" ht="12.75">
      <c r="A22" s="5" t="s">
        <v>48</v>
      </c>
      <c r="B22" s="3"/>
      <c r="C22" s="25">
        <v>50361113</v>
      </c>
      <c r="D22" s="25"/>
      <c r="E22" s="26">
        <v>59891041</v>
      </c>
      <c r="F22" s="27">
        <v>79010971</v>
      </c>
      <c r="G22" s="27">
        <v>5103827</v>
      </c>
      <c r="H22" s="27">
        <v>1619412</v>
      </c>
      <c r="I22" s="27">
        <v>7651778</v>
      </c>
      <c r="J22" s="27">
        <v>14375017</v>
      </c>
      <c r="K22" s="27">
        <v>5866766</v>
      </c>
      <c r="L22" s="27">
        <v>7731682</v>
      </c>
      <c r="M22" s="27">
        <v>4601855</v>
      </c>
      <c r="N22" s="27">
        <v>18200303</v>
      </c>
      <c r="O22" s="27">
        <v>5718004</v>
      </c>
      <c r="P22" s="27">
        <v>5498092</v>
      </c>
      <c r="Q22" s="27">
        <v>6176366</v>
      </c>
      <c r="R22" s="27">
        <v>17392462</v>
      </c>
      <c r="S22" s="27">
        <v>4506058</v>
      </c>
      <c r="T22" s="27">
        <v>6467735</v>
      </c>
      <c r="U22" s="27">
        <v>5876805</v>
      </c>
      <c r="V22" s="27">
        <v>16850598</v>
      </c>
      <c r="W22" s="27">
        <v>66818380</v>
      </c>
      <c r="X22" s="27">
        <v>79010971</v>
      </c>
      <c r="Y22" s="27">
        <v>-12192591</v>
      </c>
      <c r="Z22" s="7">
        <v>-15.43</v>
      </c>
      <c r="AA22" s="25">
        <v>79010971</v>
      </c>
    </row>
    <row r="23" spans="1:27" ht="12.75">
      <c r="A23" s="5" t="s">
        <v>49</v>
      </c>
      <c r="B23" s="3"/>
      <c r="C23" s="22">
        <v>48845053</v>
      </c>
      <c r="D23" s="22"/>
      <c r="E23" s="23">
        <v>59786607</v>
      </c>
      <c r="F23" s="24">
        <v>59786607</v>
      </c>
      <c r="G23" s="24">
        <v>5415335</v>
      </c>
      <c r="H23" s="24">
        <v>6071506</v>
      </c>
      <c r="I23" s="24">
        <v>5177791</v>
      </c>
      <c r="J23" s="24">
        <v>16664632</v>
      </c>
      <c r="K23" s="24">
        <v>6021001</v>
      </c>
      <c r="L23" s="24">
        <v>5354162</v>
      </c>
      <c r="M23" s="24">
        <v>5772193</v>
      </c>
      <c r="N23" s="24">
        <v>17147356</v>
      </c>
      <c r="O23" s="24">
        <v>5310432</v>
      </c>
      <c r="P23" s="24">
        <v>5784683</v>
      </c>
      <c r="Q23" s="24">
        <v>5844754</v>
      </c>
      <c r="R23" s="24">
        <v>16939869</v>
      </c>
      <c r="S23" s="24">
        <v>5455558</v>
      </c>
      <c r="T23" s="24">
        <v>5722160</v>
      </c>
      <c r="U23" s="24">
        <v>6694484</v>
      </c>
      <c r="V23" s="24">
        <v>17872202</v>
      </c>
      <c r="W23" s="24">
        <v>68624059</v>
      </c>
      <c r="X23" s="24">
        <v>59786607</v>
      </c>
      <c r="Y23" s="24">
        <v>8837452</v>
      </c>
      <c r="Z23" s="6">
        <v>14.78</v>
      </c>
      <c r="AA23" s="22">
        <v>59786607</v>
      </c>
    </row>
    <row r="24" spans="1:27" ht="12.75">
      <c r="A24" s="2" t="s">
        <v>50</v>
      </c>
      <c r="B24" s="8" t="s">
        <v>51</v>
      </c>
      <c r="C24" s="19">
        <v>67004</v>
      </c>
      <c r="D24" s="19"/>
      <c r="E24" s="20">
        <v>82973</v>
      </c>
      <c r="F24" s="21">
        <v>82973</v>
      </c>
      <c r="G24" s="21"/>
      <c r="H24" s="21">
        <v>7634</v>
      </c>
      <c r="I24" s="21">
        <v>10788</v>
      </c>
      <c r="J24" s="21">
        <v>18422</v>
      </c>
      <c r="K24" s="21">
        <v>22272</v>
      </c>
      <c r="L24" s="21">
        <v>10222</v>
      </c>
      <c r="M24" s="21">
        <v>463</v>
      </c>
      <c r="N24" s="21">
        <v>32957</v>
      </c>
      <c r="O24" s="21">
        <v>6447</v>
      </c>
      <c r="P24" s="21">
        <v>16786</v>
      </c>
      <c r="Q24" s="21">
        <v>1843</v>
      </c>
      <c r="R24" s="21">
        <v>25076</v>
      </c>
      <c r="S24" s="21">
        <v>19190</v>
      </c>
      <c r="T24" s="21"/>
      <c r="U24" s="21">
        <v>6240</v>
      </c>
      <c r="V24" s="21">
        <v>25430</v>
      </c>
      <c r="W24" s="21">
        <v>101885</v>
      </c>
      <c r="X24" s="21">
        <v>82973</v>
      </c>
      <c r="Y24" s="21">
        <v>18912</v>
      </c>
      <c r="Z24" s="4">
        <v>22.79</v>
      </c>
      <c r="AA24" s="19">
        <v>82973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1871828622</v>
      </c>
      <c r="D25" s="40">
        <f>+D5+D9+D15+D19+D24</f>
        <v>0</v>
      </c>
      <c r="E25" s="41">
        <f t="shared" si="4"/>
        <v>2110852390</v>
      </c>
      <c r="F25" s="42">
        <f t="shared" si="4"/>
        <v>2221596320</v>
      </c>
      <c r="G25" s="42">
        <f t="shared" si="4"/>
        <v>96959457</v>
      </c>
      <c r="H25" s="42">
        <f t="shared" si="4"/>
        <v>77875127</v>
      </c>
      <c r="I25" s="42">
        <f t="shared" si="4"/>
        <v>397587699</v>
      </c>
      <c r="J25" s="42">
        <f t="shared" si="4"/>
        <v>572422283</v>
      </c>
      <c r="K25" s="42">
        <f t="shared" si="4"/>
        <v>107903137</v>
      </c>
      <c r="L25" s="42">
        <f t="shared" si="4"/>
        <v>113166155</v>
      </c>
      <c r="M25" s="42">
        <f t="shared" si="4"/>
        <v>314223845</v>
      </c>
      <c r="N25" s="42">
        <f t="shared" si="4"/>
        <v>535293137</v>
      </c>
      <c r="O25" s="42">
        <f t="shared" si="4"/>
        <v>98176006</v>
      </c>
      <c r="P25" s="42">
        <f t="shared" si="4"/>
        <v>110137150</v>
      </c>
      <c r="Q25" s="42">
        <f t="shared" si="4"/>
        <v>98009468</v>
      </c>
      <c r="R25" s="42">
        <f t="shared" si="4"/>
        <v>306322624</v>
      </c>
      <c r="S25" s="42">
        <f t="shared" si="4"/>
        <v>90651494</v>
      </c>
      <c r="T25" s="42">
        <f t="shared" si="4"/>
        <v>100963384</v>
      </c>
      <c r="U25" s="42">
        <f t="shared" si="4"/>
        <v>106471732</v>
      </c>
      <c r="V25" s="42">
        <f t="shared" si="4"/>
        <v>298086610</v>
      </c>
      <c r="W25" s="42">
        <f t="shared" si="4"/>
        <v>1712124654</v>
      </c>
      <c r="X25" s="42">
        <f t="shared" si="4"/>
        <v>2221596320</v>
      </c>
      <c r="Y25" s="42">
        <f t="shared" si="4"/>
        <v>-509471666</v>
      </c>
      <c r="Z25" s="43">
        <f>+IF(X25&lt;&gt;0,+(Y25/X25)*100,0)</f>
        <v>-22.932684098072325</v>
      </c>
      <c r="AA25" s="40">
        <f>+AA5+AA9+AA15+AA19+AA24</f>
        <v>2221596320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1393654853</v>
      </c>
      <c r="D28" s="19">
        <f>SUM(D29:D31)</f>
        <v>0</v>
      </c>
      <c r="E28" s="20">
        <f t="shared" si="5"/>
        <v>1354025225</v>
      </c>
      <c r="F28" s="21">
        <f t="shared" si="5"/>
        <v>1327357825</v>
      </c>
      <c r="G28" s="21">
        <f t="shared" si="5"/>
        <v>4280153</v>
      </c>
      <c r="H28" s="21">
        <f t="shared" si="5"/>
        <v>43725150</v>
      </c>
      <c r="I28" s="21">
        <f t="shared" si="5"/>
        <v>27385002</v>
      </c>
      <c r="J28" s="21">
        <f t="shared" si="5"/>
        <v>75390305</v>
      </c>
      <c r="K28" s="21">
        <f t="shared" si="5"/>
        <v>45042043</v>
      </c>
      <c r="L28" s="21">
        <f t="shared" si="5"/>
        <v>29987188</v>
      </c>
      <c r="M28" s="21">
        <f t="shared" si="5"/>
        <v>38737075</v>
      </c>
      <c r="N28" s="21">
        <f t="shared" si="5"/>
        <v>113766306</v>
      </c>
      <c r="O28" s="21">
        <f t="shared" si="5"/>
        <v>30211173</v>
      </c>
      <c r="P28" s="21">
        <f t="shared" si="5"/>
        <v>34154285</v>
      </c>
      <c r="Q28" s="21">
        <f t="shared" si="5"/>
        <v>23981982</v>
      </c>
      <c r="R28" s="21">
        <f t="shared" si="5"/>
        <v>88347440</v>
      </c>
      <c r="S28" s="21">
        <f t="shared" si="5"/>
        <v>52823416</v>
      </c>
      <c r="T28" s="21">
        <f t="shared" si="5"/>
        <v>29387772</v>
      </c>
      <c r="U28" s="21">
        <f t="shared" si="5"/>
        <v>69705702</v>
      </c>
      <c r="V28" s="21">
        <f t="shared" si="5"/>
        <v>151916890</v>
      </c>
      <c r="W28" s="21">
        <f t="shared" si="5"/>
        <v>429420941</v>
      </c>
      <c r="X28" s="21">
        <f t="shared" si="5"/>
        <v>1327357825</v>
      </c>
      <c r="Y28" s="21">
        <f t="shared" si="5"/>
        <v>-897936884</v>
      </c>
      <c r="Z28" s="4">
        <f>+IF(X28&lt;&gt;0,+(Y28/X28)*100,0)</f>
        <v>-67.64844167020298</v>
      </c>
      <c r="AA28" s="19">
        <f>SUM(AA29:AA31)</f>
        <v>1327357825</v>
      </c>
    </row>
    <row r="29" spans="1:27" ht="12.75">
      <c r="A29" s="5" t="s">
        <v>32</v>
      </c>
      <c r="B29" s="3"/>
      <c r="C29" s="22">
        <v>83013198</v>
      </c>
      <c r="D29" s="22"/>
      <c r="E29" s="23">
        <v>90029311</v>
      </c>
      <c r="F29" s="24">
        <v>84915811</v>
      </c>
      <c r="G29" s="24">
        <v>2991260</v>
      </c>
      <c r="H29" s="24">
        <v>9220878</v>
      </c>
      <c r="I29" s="24">
        <v>5865562</v>
      </c>
      <c r="J29" s="24">
        <v>18077700</v>
      </c>
      <c r="K29" s="24">
        <v>7128270</v>
      </c>
      <c r="L29" s="24">
        <v>6767285</v>
      </c>
      <c r="M29" s="24">
        <v>6626914</v>
      </c>
      <c r="N29" s="24">
        <v>20522469</v>
      </c>
      <c r="O29" s="24">
        <v>6218114</v>
      </c>
      <c r="P29" s="24">
        <v>6105129</v>
      </c>
      <c r="Q29" s="24">
        <v>430018</v>
      </c>
      <c r="R29" s="24">
        <v>12753261</v>
      </c>
      <c r="S29" s="24">
        <v>11702044</v>
      </c>
      <c r="T29" s="24">
        <v>6425739</v>
      </c>
      <c r="U29" s="24">
        <v>10778456</v>
      </c>
      <c r="V29" s="24">
        <v>28906239</v>
      </c>
      <c r="W29" s="24">
        <v>80259669</v>
      </c>
      <c r="X29" s="24">
        <v>84915811</v>
      </c>
      <c r="Y29" s="24">
        <v>-4656142</v>
      </c>
      <c r="Z29" s="6">
        <v>-5.48</v>
      </c>
      <c r="AA29" s="22">
        <v>84915811</v>
      </c>
    </row>
    <row r="30" spans="1:27" ht="12.75">
      <c r="A30" s="5" t="s">
        <v>33</v>
      </c>
      <c r="B30" s="3"/>
      <c r="C30" s="25">
        <v>1302884638</v>
      </c>
      <c r="D30" s="25"/>
      <c r="E30" s="26">
        <v>1254075682</v>
      </c>
      <c r="F30" s="27">
        <v>1232791782</v>
      </c>
      <c r="G30" s="27">
        <v>1283807</v>
      </c>
      <c r="H30" s="27">
        <v>33107414</v>
      </c>
      <c r="I30" s="27">
        <v>20024524</v>
      </c>
      <c r="J30" s="27">
        <v>54415745</v>
      </c>
      <c r="K30" s="27">
        <v>36983292</v>
      </c>
      <c r="L30" s="27">
        <v>22340471</v>
      </c>
      <c r="M30" s="27">
        <v>31377056</v>
      </c>
      <c r="N30" s="27">
        <v>90700819</v>
      </c>
      <c r="O30" s="27">
        <v>23283304</v>
      </c>
      <c r="P30" s="27">
        <v>27347666</v>
      </c>
      <c r="Q30" s="27">
        <v>23551964</v>
      </c>
      <c r="R30" s="27">
        <v>74182934</v>
      </c>
      <c r="S30" s="27">
        <v>39713510</v>
      </c>
      <c r="T30" s="27">
        <v>22282717</v>
      </c>
      <c r="U30" s="27">
        <v>58096338</v>
      </c>
      <c r="V30" s="27">
        <v>120092565</v>
      </c>
      <c r="W30" s="27">
        <v>339392063</v>
      </c>
      <c r="X30" s="27">
        <v>1232791782</v>
      </c>
      <c r="Y30" s="27">
        <v>-893399719</v>
      </c>
      <c r="Z30" s="7">
        <v>-72.47</v>
      </c>
      <c r="AA30" s="25">
        <v>1232791782</v>
      </c>
    </row>
    <row r="31" spans="1:27" ht="12.75">
      <c r="A31" s="5" t="s">
        <v>34</v>
      </c>
      <c r="B31" s="3"/>
      <c r="C31" s="22">
        <v>7757017</v>
      </c>
      <c r="D31" s="22"/>
      <c r="E31" s="23">
        <v>9920232</v>
      </c>
      <c r="F31" s="24">
        <v>9650232</v>
      </c>
      <c r="G31" s="24">
        <v>5086</v>
      </c>
      <c r="H31" s="24">
        <v>1396858</v>
      </c>
      <c r="I31" s="24">
        <v>1494916</v>
      </c>
      <c r="J31" s="24">
        <v>2896860</v>
      </c>
      <c r="K31" s="24">
        <v>930481</v>
      </c>
      <c r="L31" s="24">
        <v>879432</v>
      </c>
      <c r="M31" s="24">
        <v>733105</v>
      </c>
      <c r="N31" s="24">
        <v>2543018</v>
      </c>
      <c r="O31" s="24">
        <v>709755</v>
      </c>
      <c r="P31" s="24">
        <v>701490</v>
      </c>
      <c r="Q31" s="24"/>
      <c r="R31" s="24">
        <v>1411245</v>
      </c>
      <c r="S31" s="24">
        <v>1407862</v>
      </c>
      <c r="T31" s="24">
        <v>679316</v>
      </c>
      <c r="U31" s="24">
        <v>830908</v>
      </c>
      <c r="V31" s="24">
        <v>2918086</v>
      </c>
      <c r="W31" s="24">
        <v>9769209</v>
      </c>
      <c r="X31" s="24">
        <v>9650232</v>
      </c>
      <c r="Y31" s="24">
        <v>118977</v>
      </c>
      <c r="Z31" s="6">
        <v>1.23</v>
      </c>
      <c r="AA31" s="22">
        <v>9650232</v>
      </c>
    </row>
    <row r="32" spans="1:27" ht="12.75">
      <c r="A32" s="2" t="s">
        <v>35</v>
      </c>
      <c r="B32" s="3"/>
      <c r="C32" s="19">
        <f aca="true" t="shared" si="6" ref="C32:Y32">SUM(C33:C37)</f>
        <v>139271615</v>
      </c>
      <c r="D32" s="19">
        <f>SUM(D33:D37)</f>
        <v>0</v>
      </c>
      <c r="E32" s="20">
        <f t="shared" si="6"/>
        <v>137815288</v>
      </c>
      <c r="F32" s="21">
        <f t="shared" si="6"/>
        <v>144458173</v>
      </c>
      <c r="G32" s="21">
        <f t="shared" si="6"/>
        <v>14948</v>
      </c>
      <c r="H32" s="21">
        <f t="shared" si="6"/>
        <v>24171441</v>
      </c>
      <c r="I32" s="21">
        <f t="shared" si="6"/>
        <v>12362287</v>
      </c>
      <c r="J32" s="21">
        <f t="shared" si="6"/>
        <v>36548676</v>
      </c>
      <c r="K32" s="21">
        <f t="shared" si="6"/>
        <v>12742000</v>
      </c>
      <c r="L32" s="21">
        <f t="shared" si="6"/>
        <v>12296397</v>
      </c>
      <c r="M32" s="21">
        <f t="shared" si="6"/>
        <v>14852864</v>
      </c>
      <c r="N32" s="21">
        <f t="shared" si="6"/>
        <v>39891261</v>
      </c>
      <c r="O32" s="21">
        <f t="shared" si="6"/>
        <v>13354385</v>
      </c>
      <c r="P32" s="21">
        <f t="shared" si="6"/>
        <v>12787133</v>
      </c>
      <c r="Q32" s="21">
        <f t="shared" si="6"/>
        <v>771024</v>
      </c>
      <c r="R32" s="21">
        <f t="shared" si="6"/>
        <v>26912542</v>
      </c>
      <c r="S32" s="21">
        <f t="shared" si="6"/>
        <v>23973328</v>
      </c>
      <c r="T32" s="21">
        <f t="shared" si="6"/>
        <v>13043077</v>
      </c>
      <c r="U32" s="21">
        <f t="shared" si="6"/>
        <v>17725212</v>
      </c>
      <c r="V32" s="21">
        <f t="shared" si="6"/>
        <v>54741617</v>
      </c>
      <c r="W32" s="21">
        <f t="shared" si="6"/>
        <v>158094096</v>
      </c>
      <c r="X32" s="21">
        <f t="shared" si="6"/>
        <v>144458173</v>
      </c>
      <c r="Y32" s="21">
        <f t="shared" si="6"/>
        <v>13635923</v>
      </c>
      <c r="Z32" s="4">
        <f>+IF(X32&lt;&gt;0,+(Y32/X32)*100,0)</f>
        <v>9.439357231798855</v>
      </c>
      <c r="AA32" s="19">
        <f>SUM(AA33:AA37)</f>
        <v>144458173</v>
      </c>
    </row>
    <row r="33" spans="1:27" ht="12.75">
      <c r="A33" s="5" t="s">
        <v>36</v>
      </c>
      <c r="B33" s="3"/>
      <c r="C33" s="22">
        <v>26095998</v>
      </c>
      <c r="D33" s="22"/>
      <c r="E33" s="23">
        <v>28862038</v>
      </c>
      <c r="F33" s="24">
        <v>33958823</v>
      </c>
      <c r="G33" s="24">
        <v>9578</v>
      </c>
      <c r="H33" s="24">
        <v>3849888</v>
      </c>
      <c r="I33" s="24">
        <v>2213859</v>
      </c>
      <c r="J33" s="24">
        <v>6073325</v>
      </c>
      <c r="K33" s="24">
        <v>2487972</v>
      </c>
      <c r="L33" s="24">
        <v>2255013</v>
      </c>
      <c r="M33" s="24">
        <v>2794042</v>
      </c>
      <c r="N33" s="24">
        <v>7537027</v>
      </c>
      <c r="O33" s="24">
        <v>2274995</v>
      </c>
      <c r="P33" s="24">
        <v>2427524</v>
      </c>
      <c r="Q33" s="24">
        <v>523547</v>
      </c>
      <c r="R33" s="24">
        <v>5226066</v>
      </c>
      <c r="S33" s="24">
        <v>3801878</v>
      </c>
      <c r="T33" s="24">
        <v>2585302</v>
      </c>
      <c r="U33" s="24">
        <v>5514180</v>
      </c>
      <c r="V33" s="24">
        <v>11901360</v>
      </c>
      <c r="W33" s="24">
        <v>30737778</v>
      </c>
      <c r="X33" s="24">
        <v>33958823</v>
      </c>
      <c r="Y33" s="24">
        <v>-3221045</v>
      </c>
      <c r="Z33" s="6">
        <v>-9.49</v>
      </c>
      <c r="AA33" s="22">
        <v>33958823</v>
      </c>
    </row>
    <row r="34" spans="1:27" ht="12.75">
      <c r="A34" s="5" t="s">
        <v>37</v>
      </c>
      <c r="B34" s="3"/>
      <c r="C34" s="22">
        <v>24310469</v>
      </c>
      <c r="D34" s="22"/>
      <c r="E34" s="23">
        <v>22382292</v>
      </c>
      <c r="F34" s="24">
        <v>22183192</v>
      </c>
      <c r="G34" s="24">
        <v>5370</v>
      </c>
      <c r="H34" s="24">
        <v>5723404</v>
      </c>
      <c r="I34" s="24">
        <v>2956021</v>
      </c>
      <c r="J34" s="24">
        <v>8684795</v>
      </c>
      <c r="K34" s="24">
        <v>3128285</v>
      </c>
      <c r="L34" s="24">
        <v>3043116</v>
      </c>
      <c r="M34" s="24">
        <v>3879191</v>
      </c>
      <c r="N34" s="24">
        <v>10050592</v>
      </c>
      <c r="O34" s="24">
        <v>3230013</v>
      </c>
      <c r="P34" s="24">
        <v>3067364</v>
      </c>
      <c r="Q34" s="24">
        <v>210689</v>
      </c>
      <c r="R34" s="24">
        <v>6508066</v>
      </c>
      <c r="S34" s="24">
        <v>5815833</v>
      </c>
      <c r="T34" s="24">
        <v>2829895</v>
      </c>
      <c r="U34" s="24">
        <v>3397841</v>
      </c>
      <c r="V34" s="24">
        <v>12043569</v>
      </c>
      <c r="W34" s="24">
        <v>37287022</v>
      </c>
      <c r="X34" s="24">
        <v>22183192</v>
      </c>
      <c r="Y34" s="24">
        <v>15103830</v>
      </c>
      <c r="Z34" s="6">
        <v>68.09</v>
      </c>
      <c r="AA34" s="22">
        <v>22183192</v>
      </c>
    </row>
    <row r="35" spans="1:27" ht="12.75">
      <c r="A35" s="5" t="s">
        <v>38</v>
      </c>
      <c r="B35" s="3"/>
      <c r="C35" s="22">
        <v>77807396</v>
      </c>
      <c r="D35" s="22"/>
      <c r="E35" s="23">
        <v>74356965</v>
      </c>
      <c r="F35" s="24">
        <v>76156165</v>
      </c>
      <c r="G35" s="24"/>
      <c r="H35" s="24">
        <v>12565249</v>
      </c>
      <c r="I35" s="24">
        <v>6301742</v>
      </c>
      <c r="J35" s="24">
        <v>18866991</v>
      </c>
      <c r="K35" s="24">
        <v>6126615</v>
      </c>
      <c r="L35" s="24">
        <v>5950859</v>
      </c>
      <c r="M35" s="24">
        <v>7294263</v>
      </c>
      <c r="N35" s="24">
        <v>19371737</v>
      </c>
      <c r="O35" s="24">
        <v>6877944</v>
      </c>
      <c r="P35" s="24">
        <v>6347269</v>
      </c>
      <c r="Q35" s="24">
        <v>35294</v>
      </c>
      <c r="R35" s="24">
        <v>13260507</v>
      </c>
      <c r="S35" s="24">
        <v>12595763</v>
      </c>
      <c r="T35" s="24">
        <v>6629677</v>
      </c>
      <c r="U35" s="24">
        <v>7861729</v>
      </c>
      <c r="V35" s="24">
        <v>27087169</v>
      </c>
      <c r="W35" s="24">
        <v>78586404</v>
      </c>
      <c r="X35" s="24">
        <v>76156165</v>
      </c>
      <c r="Y35" s="24">
        <v>2430239</v>
      </c>
      <c r="Z35" s="6">
        <v>3.19</v>
      </c>
      <c r="AA35" s="22">
        <v>76156165</v>
      </c>
    </row>
    <row r="36" spans="1:27" ht="12.75">
      <c r="A36" s="5" t="s">
        <v>39</v>
      </c>
      <c r="B36" s="3"/>
      <c r="C36" s="22">
        <v>4449650</v>
      </c>
      <c r="D36" s="22"/>
      <c r="E36" s="23">
        <v>4936926</v>
      </c>
      <c r="F36" s="24">
        <v>4902926</v>
      </c>
      <c r="G36" s="24"/>
      <c r="H36" s="24">
        <v>663680</v>
      </c>
      <c r="I36" s="24">
        <v>338636</v>
      </c>
      <c r="J36" s="24">
        <v>1002316</v>
      </c>
      <c r="K36" s="24">
        <v>455947</v>
      </c>
      <c r="L36" s="24">
        <v>498862</v>
      </c>
      <c r="M36" s="24">
        <v>351060</v>
      </c>
      <c r="N36" s="24">
        <v>1305869</v>
      </c>
      <c r="O36" s="24">
        <v>434130</v>
      </c>
      <c r="P36" s="24">
        <v>368749</v>
      </c>
      <c r="Q36" s="24">
        <v>1494</v>
      </c>
      <c r="R36" s="24">
        <v>804373</v>
      </c>
      <c r="S36" s="24">
        <v>673273</v>
      </c>
      <c r="T36" s="24">
        <v>462504</v>
      </c>
      <c r="U36" s="24">
        <v>362292</v>
      </c>
      <c r="V36" s="24">
        <v>1498069</v>
      </c>
      <c r="W36" s="24">
        <v>4610627</v>
      </c>
      <c r="X36" s="24">
        <v>4902926</v>
      </c>
      <c r="Y36" s="24">
        <v>-292299</v>
      </c>
      <c r="Z36" s="6">
        <v>-5.96</v>
      </c>
      <c r="AA36" s="22">
        <v>4902926</v>
      </c>
    </row>
    <row r="37" spans="1:27" ht="12.75">
      <c r="A37" s="5" t="s">
        <v>40</v>
      </c>
      <c r="B37" s="3"/>
      <c r="C37" s="25">
        <v>6608102</v>
      </c>
      <c r="D37" s="25"/>
      <c r="E37" s="26">
        <v>7277067</v>
      </c>
      <c r="F37" s="27">
        <v>7257067</v>
      </c>
      <c r="G37" s="27"/>
      <c r="H37" s="27">
        <v>1369220</v>
      </c>
      <c r="I37" s="27">
        <v>552029</v>
      </c>
      <c r="J37" s="27">
        <v>1921249</v>
      </c>
      <c r="K37" s="27">
        <v>543181</v>
      </c>
      <c r="L37" s="27">
        <v>548547</v>
      </c>
      <c r="M37" s="27">
        <v>534308</v>
      </c>
      <c r="N37" s="27">
        <v>1626036</v>
      </c>
      <c r="O37" s="27">
        <v>537303</v>
      </c>
      <c r="P37" s="27">
        <v>576227</v>
      </c>
      <c r="Q37" s="27"/>
      <c r="R37" s="27">
        <v>1113530</v>
      </c>
      <c r="S37" s="27">
        <v>1086581</v>
      </c>
      <c r="T37" s="27">
        <v>535699</v>
      </c>
      <c r="U37" s="27">
        <v>589170</v>
      </c>
      <c r="V37" s="27">
        <v>2211450</v>
      </c>
      <c r="W37" s="27">
        <v>6872265</v>
      </c>
      <c r="X37" s="27">
        <v>7257067</v>
      </c>
      <c r="Y37" s="27">
        <v>-384802</v>
      </c>
      <c r="Z37" s="7">
        <v>-5.3</v>
      </c>
      <c r="AA37" s="25">
        <v>7257067</v>
      </c>
    </row>
    <row r="38" spans="1:27" ht="12.75">
      <c r="A38" s="2" t="s">
        <v>41</v>
      </c>
      <c r="B38" s="8"/>
      <c r="C38" s="19">
        <f aca="true" t="shared" si="7" ref="C38:Y38">SUM(C39:C41)</f>
        <v>556948290</v>
      </c>
      <c r="D38" s="19">
        <f>SUM(D39:D41)</f>
        <v>0</v>
      </c>
      <c r="E38" s="20">
        <f t="shared" si="7"/>
        <v>109909995</v>
      </c>
      <c r="F38" s="21">
        <f t="shared" si="7"/>
        <v>114375730</v>
      </c>
      <c r="G38" s="21">
        <f t="shared" si="7"/>
        <v>312701</v>
      </c>
      <c r="H38" s="21">
        <f t="shared" si="7"/>
        <v>15518242</v>
      </c>
      <c r="I38" s="21">
        <f t="shared" si="7"/>
        <v>8302823</v>
      </c>
      <c r="J38" s="21">
        <f t="shared" si="7"/>
        <v>24133766</v>
      </c>
      <c r="K38" s="21">
        <f t="shared" si="7"/>
        <v>8407025</v>
      </c>
      <c r="L38" s="21">
        <f t="shared" si="7"/>
        <v>9379312</v>
      </c>
      <c r="M38" s="21">
        <f t="shared" si="7"/>
        <v>7801452</v>
      </c>
      <c r="N38" s="21">
        <f t="shared" si="7"/>
        <v>25587789</v>
      </c>
      <c r="O38" s="21">
        <f t="shared" si="7"/>
        <v>8037108</v>
      </c>
      <c r="P38" s="21">
        <f t="shared" si="7"/>
        <v>7920744</v>
      </c>
      <c r="Q38" s="21">
        <f t="shared" si="7"/>
        <v>591020</v>
      </c>
      <c r="R38" s="21">
        <f t="shared" si="7"/>
        <v>16548872</v>
      </c>
      <c r="S38" s="21">
        <f t="shared" si="7"/>
        <v>13992592</v>
      </c>
      <c r="T38" s="21">
        <f t="shared" si="7"/>
        <v>7692327</v>
      </c>
      <c r="U38" s="21">
        <f t="shared" si="7"/>
        <v>10677060</v>
      </c>
      <c r="V38" s="21">
        <f t="shared" si="7"/>
        <v>32361979</v>
      </c>
      <c r="W38" s="21">
        <f t="shared" si="7"/>
        <v>98632406</v>
      </c>
      <c r="X38" s="21">
        <f t="shared" si="7"/>
        <v>114375730</v>
      </c>
      <c r="Y38" s="21">
        <f t="shared" si="7"/>
        <v>-15743324</v>
      </c>
      <c r="Z38" s="4">
        <f>+IF(X38&lt;&gt;0,+(Y38/X38)*100,0)</f>
        <v>-13.764567010850993</v>
      </c>
      <c r="AA38" s="19">
        <f>SUM(AA39:AA41)</f>
        <v>114375730</v>
      </c>
    </row>
    <row r="39" spans="1:27" ht="12.75">
      <c r="A39" s="5" t="s">
        <v>42</v>
      </c>
      <c r="B39" s="3"/>
      <c r="C39" s="22">
        <v>54189397</v>
      </c>
      <c r="D39" s="22"/>
      <c r="E39" s="23">
        <v>45164840</v>
      </c>
      <c r="F39" s="24">
        <v>53230840</v>
      </c>
      <c r="G39" s="24">
        <v>249496</v>
      </c>
      <c r="H39" s="24">
        <v>7150072</v>
      </c>
      <c r="I39" s="24">
        <v>3529491</v>
      </c>
      <c r="J39" s="24">
        <v>10929059</v>
      </c>
      <c r="K39" s="24">
        <v>3624946</v>
      </c>
      <c r="L39" s="24">
        <v>3753143</v>
      </c>
      <c r="M39" s="24">
        <v>3725052</v>
      </c>
      <c r="N39" s="24">
        <v>11103141</v>
      </c>
      <c r="O39" s="24">
        <v>3857096</v>
      </c>
      <c r="P39" s="24">
        <v>3590202</v>
      </c>
      <c r="Q39" s="24">
        <v>162566</v>
      </c>
      <c r="R39" s="24">
        <v>7609864</v>
      </c>
      <c r="S39" s="24">
        <v>6623561</v>
      </c>
      <c r="T39" s="24">
        <v>3517447</v>
      </c>
      <c r="U39" s="24">
        <v>5087133</v>
      </c>
      <c r="V39" s="24">
        <v>15228141</v>
      </c>
      <c r="W39" s="24">
        <v>44870205</v>
      </c>
      <c r="X39" s="24">
        <v>53230840</v>
      </c>
      <c r="Y39" s="24">
        <v>-8360635</v>
      </c>
      <c r="Z39" s="6">
        <v>-15.71</v>
      </c>
      <c r="AA39" s="22">
        <v>53230840</v>
      </c>
    </row>
    <row r="40" spans="1:27" ht="12.75">
      <c r="A40" s="5" t="s">
        <v>43</v>
      </c>
      <c r="B40" s="3"/>
      <c r="C40" s="22">
        <v>502046304</v>
      </c>
      <c r="D40" s="22"/>
      <c r="E40" s="23">
        <v>64022712</v>
      </c>
      <c r="F40" s="24">
        <v>60437712</v>
      </c>
      <c r="G40" s="24">
        <v>63205</v>
      </c>
      <c r="H40" s="24">
        <v>8248734</v>
      </c>
      <c r="I40" s="24">
        <v>4713613</v>
      </c>
      <c r="J40" s="24">
        <v>13025552</v>
      </c>
      <c r="K40" s="24">
        <v>4722360</v>
      </c>
      <c r="L40" s="24">
        <v>5565999</v>
      </c>
      <c r="M40" s="24">
        <v>4016230</v>
      </c>
      <c r="N40" s="24">
        <v>14304589</v>
      </c>
      <c r="O40" s="24">
        <v>4119596</v>
      </c>
      <c r="P40" s="24">
        <v>4270126</v>
      </c>
      <c r="Q40" s="24">
        <v>428454</v>
      </c>
      <c r="R40" s="24">
        <v>8818176</v>
      </c>
      <c r="S40" s="24">
        <v>7248203</v>
      </c>
      <c r="T40" s="24">
        <v>4077336</v>
      </c>
      <c r="U40" s="24">
        <v>5515254</v>
      </c>
      <c r="V40" s="24">
        <v>16840793</v>
      </c>
      <c r="W40" s="24">
        <v>52989110</v>
      </c>
      <c r="X40" s="24">
        <v>60437712</v>
      </c>
      <c r="Y40" s="24">
        <v>-7448602</v>
      </c>
      <c r="Z40" s="6">
        <v>-12.32</v>
      </c>
      <c r="AA40" s="22">
        <v>60437712</v>
      </c>
    </row>
    <row r="41" spans="1:27" ht="12.75">
      <c r="A41" s="5" t="s">
        <v>44</v>
      </c>
      <c r="B41" s="3"/>
      <c r="C41" s="22">
        <v>712589</v>
      </c>
      <c r="D41" s="22"/>
      <c r="E41" s="23">
        <v>722443</v>
      </c>
      <c r="F41" s="24">
        <v>707178</v>
      </c>
      <c r="G41" s="24"/>
      <c r="H41" s="24">
        <v>119436</v>
      </c>
      <c r="I41" s="24">
        <v>59719</v>
      </c>
      <c r="J41" s="24">
        <v>179155</v>
      </c>
      <c r="K41" s="24">
        <v>59719</v>
      </c>
      <c r="L41" s="24">
        <v>60170</v>
      </c>
      <c r="M41" s="24">
        <v>60170</v>
      </c>
      <c r="N41" s="24">
        <v>180059</v>
      </c>
      <c r="O41" s="24">
        <v>60416</v>
      </c>
      <c r="P41" s="24">
        <v>60416</v>
      </c>
      <c r="Q41" s="24"/>
      <c r="R41" s="24">
        <v>120832</v>
      </c>
      <c r="S41" s="24">
        <v>120828</v>
      </c>
      <c r="T41" s="24">
        <v>97544</v>
      </c>
      <c r="U41" s="24">
        <v>74673</v>
      </c>
      <c r="V41" s="24">
        <v>293045</v>
      </c>
      <c r="W41" s="24">
        <v>773091</v>
      </c>
      <c r="X41" s="24">
        <v>707178</v>
      </c>
      <c r="Y41" s="24">
        <v>65913</v>
      </c>
      <c r="Z41" s="6">
        <v>9.32</v>
      </c>
      <c r="AA41" s="22">
        <v>707178</v>
      </c>
    </row>
    <row r="42" spans="1:27" ht="12.75">
      <c r="A42" s="2" t="s">
        <v>45</v>
      </c>
      <c r="B42" s="8"/>
      <c r="C42" s="19">
        <f aca="true" t="shared" si="8" ref="C42:Y42">SUM(C43:C46)</f>
        <v>1078455004</v>
      </c>
      <c r="D42" s="19">
        <f>SUM(D43:D46)</f>
        <v>0</v>
      </c>
      <c r="E42" s="20">
        <f t="shared" si="8"/>
        <v>818993767</v>
      </c>
      <c r="F42" s="21">
        <f t="shared" si="8"/>
        <v>808571472</v>
      </c>
      <c r="G42" s="21">
        <f t="shared" si="8"/>
        <v>785741</v>
      </c>
      <c r="H42" s="21">
        <f t="shared" si="8"/>
        <v>37668996</v>
      </c>
      <c r="I42" s="21">
        <f t="shared" si="8"/>
        <v>60760832</v>
      </c>
      <c r="J42" s="21">
        <f t="shared" si="8"/>
        <v>99215569</v>
      </c>
      <c r="K42" s="21">
        <f t="shared" si="8"/>
        <v>36099066</v>
      </c>
      <c r="L42" s="21">
        <f t="shared" si="8"/>
        <v>69890351</v>
      </c>
      <c r="M42" s="21">
        <f t="shared" si="8"/>
        <v>114235674</v>
      </c>
      <c r="N42" s="21">
        <f t="shared" si="8"/>
        <v>220225091</v>
      </c>
      <c r="O42" s="21">
        <f t="shared" si="8"/>
        <v>70320365</v>
      </c>
      <c r="P42" s="21">
        <f t="shared" si="8"/>
        <v>46155380</v>
      </c>
      <c r="Q42" s="21">
        <f t="shared" si="8"/>
        <v>104745804</v>
      </c>
      <c r="R42" s="21">
        <f t="shared" si="8"/>
        <v>221221549</v>
      </c>
      <c r="S42" s="21">
        <f t="shared" si="8"/>
        <v>35342167</v>
      </c>
      <c r="T42" s="21">
        <f t="shared" si="8"/>
        <v>24537693</v>
      </c>
      <c r="U42" s="21">
        <f t="shared" si="8"/>
        <v>179618634</v>
      </c>
      <c r="V42" s="21">
        <f t="shared" si="8"/>
        <v>239498494</v>
      </c>
      <c r="W42" s="21">
        <f t="shared" si="8"/>
        <v>780160703</v>
      </c>
      <c r="X42" s="21">
        <f t="shared" si="8"/>
        <v>808571472</v>
      </c>
      <c r="Y42" s="21">
        <f t="shared" si="8"/>
        <v>-28410769</v>
      </c>
      <c r="Z42" s="4">
        <f>+IF(X42&lt;&gt;0,+(Y42/X42)*100,0)</f>
        <v>-3.5136991575681016</v>
      </c>
      <c r="AA42" s="19">
        <f>SUM(AA43:AA46)</f>
        <v>808571472</v>
      </c>
    </row>
    <row r="43" spans="1:27" ht="12.75">
      <c r="A43" s="5" t="s">
        <v>46</v>
      </c>
      <c r="B43" s="3"/>
      <c r="C43" s="22">
        <v>647180854</v>
      </c>
      <c r="D43" s="22"/>
      <c r="E43" s="23">
        <v>501521731</v>
      </c>
      <c r="F43" s="24">
        <v>507311731</v>
      </c>
      <c r="G43" s="24">
        <v>195315</v>
      </c>
      <c r="H43" s="24">
        <v>13273067</v>
      </c>
      <c r="I43" s="24">
        <v>42121248</v>
      </c>
      <c r="J43" s="24">
        <v>55589630</v>
      </c>
      <c r="K43" s="24">
        <v>10817323</v>
      </c>
      <c r="L43" s="24">
        <v>51056491</v>
      </c>
      <c r="M43" s="24">
        <v>65195524</v>
      </c>
      <c r="N43" s="24">
        <v>127069338</v>
      </c>
      <c r="O43" s="24">
        <v>48904220</v>
      </c>
      <c r="P43" s="24">
        <v>27097505</v>
      </c>
      <c r="Q43" s="24">
        <v>74058381</v>
      </c>
      <c r="R43" s="24">
        <v>150060106</v>
      </c>
      <c r="S43" s="24">
        <v>6571707</v>
      </c>
      <c r="T43" s="24">
        <v>6156860</v>
      </c>
      <c r="U43" s="24">
        <v>136180790</v>
      </c>
      <c r="V43" s="24">
        <v>148909357</v>
      </c>
      <c r="W43" s="24">
        <v>481628431</v>
      </c>
      <c r="X43" s="24">
        <v>507311731</v>
      </c>
      <c r="Y43" s="24">
        <v>-25683300</v>
      </c>
      <c r="Z43" s="6">
        <v>-5.06</v>
      </c>
      <c r="AA43" s="22">
        <v>507311731</v>
      </c>
    </row>
    <row r="44" spans="1:27" ht="12.75">
      <c r="A44" s="5" t="s">
        <v>47</v>
      </c>
      <c r="B44" s="3"/>
      <c r="C44" s="22">
        <v>340753247</v>
      </c>
      <c r="D44" s="22"/>
      <c r="E44" s="23">
        <v>225344156</v>
      </c>
      <c r="F44" s="24">
        <v>194273720</v>
      </c>
      <c r="G44" s="24">
        <v>505455</v>
      </c>
      <c r="H44" s="24">
        <v>10532688</v>
      </c>
      <c r="I44" s="24">
        <v>8064241</v>
      </c>
      <c r="J44" s="24">
        <v>19102384</v>
      </c>
      <c r="K44" s="24">
        <v>15504064</v>
      </c>
      <c r="L44" s="24">
        <v>10033907</v>
      </c>
      <c r="M44" s="24">
        <v>37260837</v>
      </c>
      <c r="N44" s="24">
        <v>62798808</v>
      </c>
      <c r="O44" s="24">
        <v>10957714</v>
      </c>
      <c r="P44" s="24">
        <v>9596910</v>
      </c>
      <c r="Q44" s="24">
        <v>28850486</v>
      </c>
      <c r="R44" s="24">
        <v>49405110</v>
      </c>
      <c r="S44" s="24">
        <v>14394241</v>
      </c>
      <c r="T44" s="24">
        <v>9107972</v>
      </c>
      <c r="U44" s="24">
        <v>30314572</v>
      </c>
      <c r="V44" s="24">
        <v>53816785</v>
      </c>
      <c r="W44" s="24">
        <v>185123087</v>
      </c>
      <c r="X44" s="24">
        <v>194273720</v>
      </c>
      <c r="Y44" s="24">
        <v>-9150633</v>
      </c>
      <c r="Z44" s="6">
        <v>-4.71</v>
      </c>
      <c r="AA44" s="22">
        <v>194273720</v>
      </c>
    </row>
    <row r="45" spans="1:27" ht="12.75">
      <c r="A45" s="5" t="s">
        <v>48</v>
      </c>
      <c r="B45" s="3"/>
      <c r="C45" s="25">
        <v>39619405</v>
      </c>
      <c r="D45" s="25"/>
      <c r="E45" s="26">
        <v>35140131</v>
      </c>
      <c r="F45" s="27">
        <v>52854567</v>
      </c>
      <c r="G45" s="27"/>
      <c r="H45" s="27">
        <v>5715688</v>
      </c>
      <c r="I45" s="27">
        <v>5942060</v>
      </c>
      <c r="J45" s="27">
        <v>11657748</v>
      </c>
      <c r="K45" s="27">
        <v>4184754</v>
      </c>
      <c r="L45" s="27">
        <v>3757268</v>
      </c>
      <c r="M45" s="27">
        <v>4288041</v>
      </c>
      <c r="N45" s="27">
        <v>12230063</v>
      </c>
      <c r="O45" s="27">
        <v>3037026</v>
      </c>
      <c r="P45" s="27">
        <v>2836860</v>
      </c>
      <c r="Q45" s="27">
        <v>1023973</v>
      </c>
      <c r="R45" s="27">
        <v>6897859</v>
      </c>
      <c r="S45" s="27">
        <v>5605513</v>
      </c>
      <c r="T45" s="27">
        <v>4207692</v>
      </c>
      <c r="U45" s="27">
        <v>3408821</v>
      </c>
      <c r="V45" s="27">
        <v>13222026</v>
      </c>
      <c r="W45" s="27">
        <v>44007696</v>
      </c>
      <c r="X45" s="27">
        <v>52854567</v>
      </c>
      <c r="Y45" s="27">
        <v>-8846871</v>
      </c>
      <c r="Z45" s="7">
        <v>-16.74</v>
      </c>
      <c r="AA45" s="25">
        <v>52854567</v>
      </c>
    </row>
    <row r="46" spans="1:27" ht="12.75">
      <c r="A46" s="5" t="s">
        <v>49</v>
      </c>
      <c r="B46" s="3"/>
      <c r="C46" s="22">
        <v>50901498</v>
      </c>
      <c r="D46" s="22"/>
      <c r="E46" s="23">
        <v>56987749</v>
      </c>
      <c r="F46" s="24">
        <v>54131454</v>
      </c>
      <c r="G46" s="24">
        <v>84971</v>
      </c>
      <c r="H46" s="24">
        <v>8147553</v>
      </c>
      <c r="I46" s="24">
        <v>4633283</v>
      </c>
      <c r="J46" s="24">
        <v>12865807</v>
      </c>
      <c r="K46" s="24">
        <v>5592925</v>
      </c>
      <c r="L46" s="24">
        <v>5042685</v>
      </c>
      <c r="M46" s="24">
        <v>7491272</v>
      </c>
      <c r="N46" s="24">
        <v>18126882</v>
      </c>
      <c r="O46" s="24">
        <v>7421405</v>
      </c>
      <c r="P46" s="24">
        <v>6624105</v>
      </c>
      <c r="Q46" s="24">
        <v>812964</v>
      </c>
      <c r="R46" s="24">
        <v>14858474</v>
      </c>
      <c r="S46" s="24">
        <v>8770706</v>
      </c>
      <c r="T46" s="24">
        <v>5065169</v>
      </c>
      <c r="U46" s="24">
        <v>9714451</v>
      </c>
      <c r="V46" s="24">
        <v>23550326</v>
      </c>
      <c r="W46" s="24">
        <v>69401489</v>
      </c>
      <c r="X46" s="24">
        <v>54131454</v>
      </c>
      <c r="Y46" s="24">
        <v>15270035</v>
      </c>
      <c r="Z46" s="6">
        <v>28.21</v>
      </c>
      <c r="AA46" s="22">
        <v>54131454</v>
      </c>
    </row>
    <row r="47" spans="1:27" ht="12.75">
      <c r="A47" s="2" t="s">
        <v>50</v>
      </c>
      <c r="B47" s="8" t="s">
        <v>51</v>
      </c>
      <c r="C47" s="19">
        <v>2268531</v>
      </c>
      <c r="D47" s="19"/>
      <c r="E47" s="20">
        <v>2993706</v>
      </c>
      <c r="F47" s="21">
        <v>2674706</v>
      </c>
      <c r="G47" s="21">
        <v>4409</v>
      </c>
      <c r="H47" s="21">
        <v>383896</v>
      </c>
      <c r="I47" s="21">
        <v>220089</v>
      </c>
      <c r="J47" s="21">
        <v>608394</v>
      </c>
      <c r="K47" s="21">
        <v>209178</v>
      </c>
      <c r="L47" s="21">
        <v>192236</v>
      </c>
      <c r="M47" s="21">
        <v>197079</v>
      </c>
      <c r="N47" s="21">
        <v>598493</v>
      </c>
      <c r="O47" s="21">
        <v>179040</v>
      </c>
      <c r="P47" s="21">
        <v>190067</v>
      </c>
      <c r="Q47" s="21"/>
      <c r="R47" s="21">
        <v>369107</v>
      </c>
      <c r="S47" s="21">
        <v>398069</v>
      </c>
      <c r="T47" s="21">
        <v>179040</v>
      </c>
      <c r="U47" s="21">
        <v>216169</v>
      </c>
      <c r="V47" s="21">
        <v>793278</v>
      </c>
      <c r="W47" s="21">
        <v>2369272</v>
      </c>
      <c r="X47" s="21">
        <v>2674706</v>
      </c>
      <c r="Y47" s="21">
        <v>-305434</v>
      </c>
      <c r="Z47" s="4">
        <v>-11.42</v>
      </c>
      <c r="AA47" s="19">
        <v>2674706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3170598293</v>
      </c>
      <c r="D48" s="40">
        <f>+D28+D32+D38+D42+D47</f>
        <v>0</v>
      </c>
      <c r="E48" s="41">
        <f t="shared" si="9"/>
        <v>2423737981</v>
      </c>
      <c r="F48" s="42">
        <f t="shared" si="9"/>
        <v>2397437906</v>
      </c>
      <c r="G48" s="42">
        <f t="shared" si="9"/>
        <v>5397952</v>
      </c>
      <c r="H48" s="42">
        <f t="shared" si="9"/>
        <v>121467725</v>
      </c>
      <c r="I48" s="42">
        <f t="shared" si="9"/>
        <v>109031033</v>
      </c>
      <c r="J48" s="42">
        <f t="shared" si="9"/>
        <v>235896710</v>
      </c>
      <c r="K48" s="42">
        <f t="shared" si="9"/>
        <v>102499312</v>
      </c>
      <c r="L48" s="42">
        <f t="shared" si="9"/>
        <v>121745484</v>
      </c>
      <c r="M48" s="42">
        <f t="shared" si="9"/>
        <v>175824144</v>
      </c>
      <c r="N48" s="42">
        <f t="shared" si="9"/>
        <v>400068940</v>
      </c>
      <c r="O48" s="42">
        <f t="shared" si="9"/>
        <v>122102071</v>
      </c>
      <c r="P48" s="42">
        <f t="shared" si="9"/>
        <v>101207609</v>
      </c>
      <c r="Q48" s="42">
        <f t="shared" si="9"/>
        <v>130089830</v>
      </c>
      <c r="R48" s="42">
        <f t="shared" si="9"/>
        <v>353399510</v>
      </c>
      <c r="S48" s="42">
        <f t="shared" si="9"/>
        <v>126529572</v>
      </c>
      <c r="T48" s="42">
        <f t="shared" si="9"/>
        <v>74839909</v>
      </c>
      <c r="U48" s="42">
        <f t="shared" si="9"/>
        <v>277942777</v>
      </c>
      <c r="V48" s="42">
        <f t="shared" si="9"/>
        <v>479312258</v>
      </c>
      <c r="W48" s="42">
        <f t="shared" si="9"/>
        <v>1468677418</v>
      </c>
      <c r="X48" s="42">
        <f t="shared" si="9"/>
        <v>2397437906</v>
      </c>
      <c r="Y48" s="42">
        <f t="shared" si="9"/>
        <v>-928760488</v>
      </c>
      <c r="Z48" s="43">
        <f>+IF(X48&lt;&gt;0,+(Y48/X48)*100,0)</f>
        <v>-38.739709824209314</v>
      </c>
      <c r="AA48" s="40">
        <f>+AA28+AA32+AA38+AA42+AA47</f>
        <v>2397437906</v>
      </c>
    </row>
    <row r="49" spans="1:27" ht="12.75">
      <c r="A49" s="14" t="s">
        <v>76</v>
      </c>
      <c r="B49" s="15"/>
      <c r="C49" s="44">
        <f aca="true" t="shared" si="10" ref="C49:Y49">+C25-C48</f>
        <v>-1298769671</v>
      </c>
      <c r="D49" s="44">
        <f>+D25-D48</f>
        <v>0</v>
      </c>
      <c r="E49" s="45">
        <f t="shared" si="10"/>
        <v>-312885591</v>
      </c>
      <c r="F49" s="46">
        <f t="shared" si="10"/>
        <v>-175841586</v>
      </c>
      <c r="G49" s="46">
        <f t="shared" si="10"/>
        <v>91561505</v>
      </c>
      <c r="H49" s="46">
        <f t="shared" si="10"/>
        <v>-43592598</v>
      </c>
      <c r="I49" s="46">
        <f t="shared" si="10"/>
        <v>288556666</v>
      </c>
      <c r="J49" s="46">
        <f t="shared" si="10"/>
        <v>336525573</v>
      </c>
      <c r="K49" s="46">
        <f t="shared" si="10"/>
        <v>5403825</v>
      </c>
      <c r="L49" s="46">
        <f t="shared" si="10"/>
        <v>-8579329</v>
      </c>
      <c r="M49" s="46">
        <f t="shared" si="10"/>
        <v>138399701</v>
      </c>
      <c r="N49" s="46">
        <f t="shared" si="10"/>
        <v>135224197</v>
      </c>
      <c r="O49" s="46">
        <f t="shared" si="10"/>
        <v>-23926065</v>
      </c>
      <c r="P49" s="46">
        <f t="shared" si="10"/>
        <v>8929541</v>
      </c>
      <c r="Q49" s="46">
        <f t="shared" si="10"/>
        <v>-32080362</v>
      </c>
      <c r="R49" s="46">
        <f t="shared" si="10"/>
        <v>-47076886</v>
      </c>
      <c r="S49" s="46">
        <f t="shared" si="10"/>
        <v>-35878078</v>
      </c>
      <c r="T49" s="46">
        <f t="shared" si="10"/>
        <v>26123475</v>
      </c>
      <c r="U49" s="46">
        <f t="shared" si="10"/>
        <v>-171471045</v>
      </c>
      <c r="V49" s="46">
        <f t="shared" si="10"/>
        <v>-181225648</v>
      </c>
      <c r="W49" s="46">
        <f t="shared" si="10"/>
        <v>243447236</v>
      </c>
      <c r="X49" s="46">
        <f>IF(F25=F48,0,X25-X48)</f>
        <v>-175841586</v>
      </c>
      <c r="Y49" s="46">
        <f t="shared" si="10"/>
        <v>419288822</v>
      </c>
      <c r="Z49" s="47">
        <f>+IF(X49&lt;&gt;0,+(Y49/X49)*100,0)</f>
        <v>-238.44690641040964</v>
      </c>
      <c r="AA49" s="44">
        <f>+AA25-AA48</f>
        <v>-175841586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105697072</v>
      </c>
      <c r="D5" s="19">
        <f>SUM(D6:D8)</f>
        <v>0</v>
      </c>
      <c r="E5" s="20">
        <f t="shared" si="0"/>
        <v>690501615</v>
      </c>
      <c r="F5" s="21">
        <f t="shared" si="0"/>
        <v>865080110</v>
      </c>
      <c r="G5" s="21">
        <f t="shared" si="0"/>
        <v>116065798</v>
      </c>
      <c r="H5" s="21">
        <f t="shared" si="0"/>
        <v>86809686</v>
      </c>
      <c r="I5" s="21">
        <f t="shared" si="0"/>
        <v>100126125</v>
      </c>
      <c r="J5" s="21">
        <f t="shared" si="0"/>
        <v>303001609</v>
      </c>
      <c r="K5" s="21">
        <f t="shared" si="0"/>
        <v>66739766</v>
      </c>
      <c r="L5" s="21">
        <f t="shared" si="0"/>
        <v>67381679</v>
      </c>
      <c r="M5" s="21">
        <f t="shared" si="0"/>
        <v>82787278</v>
      </c>
      <c r="N5" s="21">
        <f t="shared" si="0"/>
        <v>216908723</v>
      </c>
      <c r="O5" s="21">
        <f t="shared" si="0"/>
        <v>72895319</v>
      </c>
      <c r="P5" s="21">
        <f t="shared" si="0"/>
        <v>74016644</v>
      </c>
      <c r="Q5" s="21">
        <f t="shared" si="0"/>
        <v>72500212</v>
      </c>
      <c r="R5" s="21">
        <f t="shared" si="0"/>
        <v>219412175</v>
      </c>
      <c r="S5" s="21">
        <f t="shared" si="0"/>
        <v>69886406</v>
      </c>
      <c r="T5" s="21">
        <f t="shared" si="0"/>
        <v>71526847</v>
      </c>
      <c r="U5" s="21">
        <f t="shared" si="0"/>
        <v>31889638</v>
      </c>
      <c r="V5" s="21">
        <f t="shared" si="0"/>
        <v>173302891</v>
      </c>
      <c r="W5" s="21">
        <f t="shared" si="0"/>
        <v>912625398</v>
      </c>
      <c r="X5" s="21">
        <f t="shared" si="0"/>
        <v>865080110</v>
      </c>
      <c r="Y5" s="21">
        <f t="shared" si="0"/>
        <v>47545288</v>
      </c>
      <c r="Z5" s="4">
        <f>+IF(X5&lt;&gt;0,+(Y5/X5)*100,0)</f>
        <v>5.496056082019964</v>
      </c>
      <c r="AA5" s="19">
        <f>SUM(AA6:AA8)</f>
        <v>865080110</v>
      </c>
    </row>
    <row r="6" spans="1:27" ht="12.75">
      <c r="A6" s="5" t="s">
        <v>32</v>
      </c>
      <c r="B6" s="3"/>
      <c r="C6" s="22">
        <v>66629254</v>
      </c>
      <c r="D6" s="22"/>
      <c r="E6" s="23">
        <v>288241144</v>
      </c>
      <c r="F6" s="24">
        <v>40387624</v>
      </c>
      <c r="G6" s="24">
        <v>36287809</v>
      </c>
      <c r="H6" s="24">
        <v>37224854</v>
      </c>
      <c r="I6" s="24">
        <v>33612288</v>
      </c>
      <c r="J6" s="24">
        <v>107124951</v>
      </c>
      <c r="K6" s="24">
        <v>1632798</v>
      </c>
      <c r="L6" s="24">
        <v>1617</v>
      </c>
      <c r="M6" s="24">
        <v>15730</v>
      </c>
      <c r="N6" s="24">
        <v>1650145</v>
      </c>
      <c r="O6" s="24">
        <v>1910617</v>
      </c>
      <c r="P6" s="24">
        <v>1841334</v>
      </c>
      <c r="Q6" s="24">
        <v>1948559</v>
      </c>
      <c r="R6" s="24">
        <v>5700510</v>
      </c>
      <c r="S6" s="24">
        <v>2292124</v>
      </c>
      <c r="T6" s="24">
        <v>2325273</v>
      </c>
      <c r="U6" s="24">
        <v>1655848</v>
      </c>
      <c r="V6" s="24">
        <v>6273245</v>
      </c>
      <c r="W6" s="24">
        <v>120748851</v>
      </c>
      <c r="X6" s="24">
        <v>40387624</v>
      </c>
      <c r="Y6" s="24">
        <v>80361227</v>
      </c>
      <c r="Z6" s="6">
        <v>198.97</v>
      </c>
      <c r="AA6" s="22">
        <v>40387624</v>
      </c>
    </row>
    <row r="7" spans="1:27" ht="12.75">
      <c r="A7" s="5" t="s">
        <v>33</v>
      </c>
      <c r="B7" s="3"/>
      <c r="C7" s="25">
        <v>39067818</v>
      </c>
      <c r="D7" s="25"/>
      <c r="E7" s="26">
        <v>402260471</v>
      </c>
      <c r="F7" s="27">
        <v>824692486</v>
      </c>
      <c r="G7" s="27">
        <v>79777989</v>
      </c>
      <c r="H7" s="27">
        <v>49584832</v>
      </c>
      <c r="I7" s="27">
        <v>66513837</v>
      </c>
      <c r="J7" s="27">
        <v>195876658</v>
      </c>
      <c r="K7" s="27">
        <v>65106968</v>
      </c>
      <c r="L7" s="27">
        <v>67380062</v>
      </c>
      <c r="M7" s="27">
        <v>82771548</v>
      </c>
      <c r="N7" s="27">
        <v>215258578</v>
      </c>
      <c r="O7" s="27">
        <v>70984702</v>
      </c>
      <c r="P7" s="27">
        <v>72175310</v>
      </c>
      <c r="Q7" s="27">
        <v>70551653</v>
      </c>
      <c r="R7" s="27">
        <v>213711665</v>
      </c>
      <c r="S7" s="27">
        <v>67594282</v>
      </c>
      <c r="T7" s="27">
        <v>69201574</v>
      </c>
      <c r="U7" s="27">
        <v>30233790</v>
      </c>
      <c r="V7" s="27">
        <v>167029646</v>
      </c>
      <c r="W7" s="27">
        <v>791876547</v>
      </c>
      <c r="X7" s="27">
        <v>824692486</v>
      </c>
      <c r="Y7" s="27">
        <v>-32815939</v>
      </c>
      <c r="Z7" s="7">
        <v>-3.98</v>
      </c>
      <c r="AA7" s="25">
        <v>824692486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6090958</v>
      </c>
      <c r="D9" s="19">
        <f>SUM(D10:D14)</f>
        <v>0</v>
      </c>
      <c r="E9" s="20">
        <f t="shared" si="1"/>
        <v>40150717</v>
      </c>
      <c r="F9" s="21">
        <f t="shared" si="1"/>
        <v>18287450</v>
      </c>
      <c r="G9" s="21">
        <f t="shared" si="1"/>
        <v>1308756</v>
      </c>
      <c r="H9" s="21">
        <f t="shared" si="1"/>
        <v>840282</v>
      </c>
      <c r="I9" s="21">
        <f t="shared" si="1"/>
        <v>899255</v>
      </c>
      <c r="J9" s="21">
        <f t="shared" si="1"/>
        <v>3048293</v>
      </c>
      <c r="K9" s="21">
        <f t="shared" si="1"/>
        <v>972776</v>
      </c>
      <c r="L9" s="21">
        <f t="shared" si="1"/>
        <v>896925</v>
      </c>
      <c r="M9" s="21">
        <f t="shared" si="1"/>
        <v>822964</v>
      </c>
      <c r="N9" s="21">
        <f t="shared" si="1"/>
        <v>2692665</v>
      </c>
      <c r="O9" s="21">
        <f t="shared" si="1"/>
        <v>882439</v>
      </c>
      <c r="P9" s="21">
        <f t="shared" si="1"/>
        <v>916898</v>
      </c>
      <c r="Q9" s="21">
        <f t="shared" si="1"/>
        <v>1178083</v>
      </c>
      <c r="R9" s="21">
        <f t="shared" si="1"/>
        <v>2977420</v>
      </c>
      <c r="S9" s="21">
        <f t="shared" si="1"/>
        <v>750082</v>
      </c>
      <c r="T9" s="21">
        <f t="shared" si="1"/>
        <v>876234</v>
      </c>
      <c r="U9" s="21">
        <f t="shared" si="1"/>
        <v>11700336</v>
      </c>
      <c r="V9" s="21">
        <f t="shared" si="1"/>
        <v>13326652</v>
      </c>
      <c r="W9" s="21">
        <f t="shared" si="1"/>
        <v>22045030</v>
      </c>
      <c r="X9" s="21">
        <f t="shared" si="1"/>
        <v>18287450</v>
      </c>
      <c r="Y9" s="21">
        <f t="shared" si="1"/>
        <v>3757580</v>
      </c>
      <c r="Z9" s="4">
        <f>+IF(X9&lt;&gt;0,+(Y9/X9)*100,0)</f>
        <v>20.547315235311647</v>
      </c>
      <c r="AA9" s="19">
        <f>SUM(AA10:AA14)</f>
        <v>18287450</v>
      </c>
    </row>
    <row r="10" spans="1:27" ht="12.75">
      <c r="A10" s="5" t="s">
        <v>36</v>
      </c>
      <c r="B10" s="3"/>
      <c r="C10" s="22">
        <v>151642</v>
      </c>
      <c r="D10" s="22"/>
      <c r="E10" s="23">
        <v>4764143</v>
      </c>
      <c r="F10" s="24">
        <v>5564862</v>
      </c>
      <c r="G10" s="24">
        <v>74519</v>
      </c>
      <c r="H10" s="24">
        <v>89444</v>
      </c>
      <c r="I10" s="24">
        <v>110845</v>
      </c>
      <c r="J10" s="24">
        <v>274808</v>
      </c>
      <c r="K10" s="24">
        <v>136922</v>
      </c>
      <c r="L10" s="24">
        <v>101104</v>
      </c>
      <c r="M10" s="24">
        <v>78701</v>
      </c>
      <c r="N10" s="24">
        <v>316727</v>
      </c>
      <c r="O10" s="24">
        <v>97902</v>
      </c>
      <c r="P10" s="24">
        <v>131310</v>
      </c>
      <c r="Q10" s="24">
        <v>97278</v>
      </c>
      <c r="R10" s="24">
        <v>326490</v>
      </c>
      <c r="S10" s="24"/>
      <c r="T10" s="24">
        <v>122638</v>
      </c>
      <c r="U10" s="24">
        <v>75699</v>
      </c>
      <c r="V10" s="24">
        <v>198337</v>
      </c>
      <c r="W10" s="24">
        <v>1116362</v>
      </c>
      <c r="X10" s="24">
        <v>5564862</v>
      </c>
      <c r="Y10" s="24">
        <v>-4448500</v>
      </c>
      <c r="Z10" s="6">
        <v>-79.94</v>
      </c>
      <c r="AA10" s="22">
        <v>5564862</v>
      </c>
    </row>
    <row r="11" spans="1:27" ht="12.75">
      <c r="A11" s="5" t="s">
        <v>37</v>
      </c>
      <c r="B11" s="3"/>
      <c r="C11" s="22">
        <v>11948</v>
      </c>
      <c r="D11" s="22"/>
      <c r="E11" s="23">
        <v>944022</v>
      </c>
      <c r="F11" s="24">
        <v>944022</v>
      </c>
      <c r="G11" s="24"/>
      <c r="H11" s="24"/>
      <c r="I11" s="24"/>
      <c r="J11" s="24"/>
      <c r="K11" s="24"/>
      <c r="L11" s="24">
        <v>4004</v>
      </c>
      <c r="M11" s="24"/>
      <c r="N11" s="24">
        <v>4004</v>
      </c>
      <c r="O11" s="24">
        <v>6141</v>
      </c>
      <c r="P11" s="24"/>
      <c r="Q11" s="24">
        <v>267940</v>
      </c>
      <c r="R11" s="24">
        <v>274081</v>
      </c>
      <c r="S11" s="24"/>
      <c r="T11" s="24"/>
      <c r="U11" s="24"/>
      <c r="V11" s="24"/>
      <c r="W11" s="24">
        <v>278085</v>
      </c>
      <c r="X11" s="24">
        <v>944022</v>
      </c>
      <c r="Y11" s="24">
        <v>-665937</v>
      </c>
      <c r="Z11" s="6">
        <v>-70.54</v>
      </c>
      <c r="AA11" s="22">
        <v>944022</v>
      </c>
    </row>
    <row r="12" spans="1:27" ht="12.75">
      <c r="A12" s="5" t="s">
        <v>38</v>
      </c>
      <c r="B12" s="3"/>
      <c r="C12" s="22">
        <v>6338439</v>
      </c>
      <c r="D12" s="22"/>
      <c r="E12" s="23">
        <v>28926586</v>
      </c>
      <c r="F12" s="24">
        <v>6262600</v>
      </c>
      <c r="G12" s="24">
        <v>3061</v>
      </c>
      <c r="H12" s="24">
        <v>18633</v>
      </c>
      <c r="I12" s="24">
        <v>73771</v>
      </c>
      <c r="J12" s="24">
        <v>95465</v>
      </c>
      <c r="K12" s="24">
        <v>85519</v>
      </c>
      <c r="L12" s="24">
        <v>57778</v>
      </c>
      <c r="M12" s="24">
        <v>26994</v>
      </c>
      <c r="N12" s="24">
        <v>170291</v>
      </c>
      <c r="O12" s="24">
        <v>31885</v>
      </c>
      <c r="P12" s="24">
        <v>33328</v>
      </c>
      <c r="Q12" s="24">
        <v>61412</v>
      </c>
      <c r="R12" s="24">
        <v>126625</v>
      </c>
      <c r="S12" s="24"/>
      <c r="T12" s="24">
        <v>2991</v>
      </c>
      <c r="U12" s="24">
        <v>11312154</v>
      </c>
      <c r="V12" s="24">
        <v>11315145</v>
      </c>
      <c r="W12" s="24">
        <v>11707526</v>
      </c>
      <c r="X12" s="24">
        <v>6262600</v>
      </c>
      <c r="Y12" s="24">
        <v>5444926</v>
      </c>
      <c r="Z12" s="6">
        <v>86.94</v>
      </c>
      <c r="AA12" s="22">
        <v>6262600</v>
      </c>
    </row>
    <row r="13" spans="1:27" ht="12.75">
      <c r="A13" s="5" t="s">
        <v>39</v>
      </c>
      <c r="B13" s="3"/>
      <c r="C13" s="22">
        <v>-411071</v>
      </c>
      <c r="D13" s="22"/>
      <c r="E13" s="23">
        <v>5515966</v>
      </c>
      <c r="F13" s="24">
        <v>5515966</v>
      </c>
      <c r="G13" s="24">
        <v>1231176</v>
      </c>
      <c r="H13" s="24">
        <v>732205</v>
      </c>
      <c r="I13" s="24">
        <v>714639</v>
      </c>
      <c r="J13" s="24">
        <v>2678020</v>
      </c>
      <c r="K13" s="24">
        <v>750335</v>
      </c>
      <c r="L13" s="24">
        <v>734039</v>
      </c>
      <c r="M13" s="24">
        <v>717269</v>
      </c>
      <c r="N13" s="24">
        <v>2201643</v>
      </c>
      <c r="O13" s="24">
        <v>746511</v>
      </c>
      <c r="P13" s="24">
        <v>752260</v>
      </c>
      <c r="Q13" s="24">
        <v>751453</v>
      </c>
      <c r="R13" s="24">
        <v>2250224</v>
      </c>
      <c r="S13" s="24">
        <v>750082</v>
      </c>
      <c r="T13" s="24">
        <v>750605</v>
      </c>
      <c r="U13" s="24">
        <v>312483</v>
      </c>
      <c r="V13" s="24">
        <v>1813170</v>
      </c>
      <c r="W13" s="24">
        <v>8943057</v>
      </c>
      <c r="X13" s="24">
        <v>5515966</v>
      </c>
      <c r="Y13" s="24">
        <v>3427091</v>
      </c>
      <c r="Z13" s="6">
        <v>62.13</v>
      </c>
      <c r="AA13" s="22">
        <v>5515966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290034868</v>
      </c>
      <c r="D15" s="19">
        <f>SUM(D16:D18)</f>
        <v>0</v>
      </c>
      <c r="E15" s="20">
        <f t="shared" si="2"/>
        <v>642876174</v>
      </c>
      <c r="F15" s="21">
        <f t="shared" si="2"/>
        <v>572071858</v>
      </c>
      <c r="G15" s="21">
        <f t="shared" si="2"/>
        <v>3810072</v>
      </c>
      <c r="H15" s="21">
        <f t="shared" si="2"/>
        <v>1694489</v>
      </c>
      <c r="I15" s="21">
        <f t="shared" si="2"/>
        <v>25648558</v>
      </c>
      <c r="J15" s="21">
        <f t="shared" si="2"/>
        <v>31153119</v>
      </c>
      <c r="K15" s="21">
        <f t="shared" si="2"/>
        <v>30698302</v>
      </c>
      <c r="L15" s="21">
        <f t="shared" si="2"/>
        <v>235154</v>
      </c>
      <c r="M15" s="21">
        <f t="shared" si="2"/>
        <v>9734218</v>
      </c>
      <c r="N15" s="21">
        <f t="shared" si="2"/>
        <v>40667674</v>
      </c>
      <c r="O15" s="21">
        <f t="shared" si="2"/>
        <v>5081484</v>
      </c>
      <c r="P15" s="21">
        <f t="shared" si="2"/>
        <v>22825179</v>
      </c>
      <c r="Q15" s="21">
        <f t="shared" si="2"/>
        <v>33067574</v>
      </c>
      <c r="R15" s="21">
        <f t="shared" si="2"/>
        <v>60974237</v>
      </c>
      <c r="S15" s="21">
        <f t="shared" si="2"/>
        <v>9620906</v>
      </c>
      <c r="T15" s="21">
        <f t="shared" si="2"/>
        <v>11895079</v>
      </c>
      <c r="U15" s="21">
        <f t="shared" si="2"/>
        <v>72961790</v>
      </c>
      <c r="V15" s="21">
        <f t="shared" si="2"/>
        <v>94477775</v>
      </c>
      <c r="W15" s="21">
        <f t="shared" si="2"/>
        <v>227272805</v>
      </c>
      <c r="X15" s="21">
        <f t="shared" si="2"/>
        <v>572071858</v>
      </c>
      <c r="Y15" s="21">
        <f t="shared" si="2"/>
        <v>-344799053</v>
      </c>
      <c r="Z15" s="4">
        <f>+IF(X15&lt;&gt;0,+(Y15/X15)*100,0)</f>
        <v>-60.27198299973008</v>
      </c>
      <c r="AA15" s="19">
        <f>SUM(AA16:AA18)</f>
        <v>572071858</v>
      </c>
    </row>
    <row r="16" spans="1:27" ht="12.75">
      <c r="A16" s="5" t="s">
        <v>42</v>
      </c>
      <c r="B16" s="3"/>
      <c r="C16" s="22">
        <v>187172313</v>
      </c>
      <c r="D16" s="22"/>
      <c r="E16" s="23">
        <v>417897025</v>
      </c>
      <c r="F16" s="24">
        <v>254692709</v>
      </c>
      <c r="G16" s="24">
        <v>2720496</v>
      </c>
      <c r="H16" s="24">
        <v>1694489</v>
      </c>
      <c r="I16" s="24">
        <v>26293387</v>
      </c>
      <c r="J16" s="24">
        <v>30708372</v>
      </c>
      <c r="K16" s="24">
        <v>22532293</v>
      </c>
      <c r="L16" s="24">
        <v>235154</v>
      </c>
      <c r="M16" s="24">
        <v>8788036</v>
      </c>
      <c r="N16" s="24">
        <v>31555483</v>
      </c>
      <c r="O16" s="24">
        <v>235228</v>
      </c>
      <c r="P16" s="24">
        <v>14145888</v>
      </c>
      <c r="Q16" s="24">
        <v>19788328</v>
      </c>
      <c r="R16" s="24">
        <v>34169444</v>
      </c>
      <c r="S16" s="24">
        <v>4759567</v>
      </c>
      <c r="T16" s="24">
        <v>6061074</v>
      </c>
      <c r="U16" s="24">
        <v>22103369</v>
      </c>
      <c r="V16" s="24">
        <v>32924010</v>
      </c>
      <c r="W16" s="24">
        <v>129357309</v>
      </c>
      <c r="X16" s="24">
        <v>254692709</v>
      </c>
      <c r="Y16" s="24">
        <v>-125335400</v>
      </c>
      <c r="Z16" s="6">
        <v>-49.21</v>
      </c>
      <c r="AA16" s="22">
        <v>254692709</v>
      </c>
    </row>
    <row r="17" spans="1:27" ht="12.75">
      <c r="A17" s="5" t="s">
        <v>43</v>
      </c>
      <c r="B17" s="3"/>
      <c r="C17" s="22">
        <v>102862555</v>
      </c>
      <c r="D17" s="22"/>
      <c r="E17" s="23">
        <v>224979149</v>
      </c>
      <c r="F17" s="24">
        <v>317379149</v>
      </c>
      <c r="G17" s="24">
        <v>1089576</v>
      </c>
      <c r="H17" s="24"/>
      <c r="I17" s="24">
        <v>-644829</v>
      </c>
      <c r="J17" s="24">
        <v>444747</v>
      </c>
      <c r="K17" s="24">
        <v>8166009</v>
      </c>
      <c r="L17" s="24"/>
      <c r="M17" s="24">
        <v>946182</v>
      </c>
      <c r="N17" s="24">
        <v>9112191</v>
      </c>
      <c r="O17" s="24">
        <v>4846256</v>
      </c>
      <c r="P17" s="24">
        <v>8679291</v>
      </c>
      <c r="Q17" s="24">
        <v>13279246</v>
      </c>
      <c r="R17" s="24">
        <v>26804793</v>
      </c>
      <c r="S17" s="24">
        <v>4861339</v>
      </c>
      <c r="T17" s="24">
        <v>5834005</v>
      </c>
      <c r="U17" s="24">
        <v>50858421</v>
      </c>
      <c r="V17" s="24">
        <v>61553765</v>
      </c>
      <c r="W17" s="24">
        <v>97915496</v>
      </c>
      <c r="X17" s="24">
        <v>317379149</v>
      </c>
      <c r="Y17" s="24">
        <v>-219463653</v>
      </c>
      <c r="Z17" s="6">
        <v>-69.15</v>
      </c>
      <c r="AA17" s="22">
        <v>317379149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262528736</v>
      </c>
      <c r="D19" s="19">
        <f>SUM(D20:D23)</f>
        <v>0</v>
      </c>
      <c r="E19" s="20">
        <f t="shared" si="3"/>
        <v>4164523228</v>
      </c>
      <c r="F19" s="21">
        <f t="shared" si="3"/>
        <v>3923004652</v>
      </c>
      <c r="G19" s="21">
        <f t="shared" si="3"/>
        <v>239182808</v>
      </c>
      <c r="H19" s="21">
        <f t="shared" si="3"/>
        <v>181844308</v>
      </c>
      <c r="I19" s="21">
        <f t="shared" si="3"/>
        <v>143333587</v>
      </c>
      <c r="J19" s="21">
        <f t="shared" si="3"/>
        <v>564360703</v>
      </c>
      <c r="K19" s="21">
        <f t="shared" si="3"/>
        <v>217315090</v>
      </c>
      <c r="L19" s="21">
        <f t="shared" si="3"/>
        <v>240663685</v>
      </c>
      <c r="M19" s="21">
        <f t="shared" si="3"/>
        <v>551045278</v>
      </c>
      <c r="N19" s="21">
        <f t="shared" si="3"/>
        <v>1009024053</v>
      </c>
      <c r="O19" s="21">
        <f t="shared" si="3"/>
        <v>259317922</v>
      </c>
      <c r="P19" s="21">
        <f t="shared" si="3"/>
        <v>298738449</v>
      </c>
      <c r="Q19" s="21">
        <f t="shared" si="3"/>
        <v>240019105</v>
      </c>
      <c r="R19" s="21">
        <f t="shared" si="3"/>
        <v>798075476</v>
      </c>
      <c r="S19" s="21">
        <f t="shared" si="3"/>
        <v>248505391</v>
      </c>
      <c r="T19" s="21">
        <f t="shared" si="3"/>
        <v>148676715</v>
      </c>
      <c r="U19" s="21">
        <f t="shared" si="3"/>
        <v>248502843</v>
      </c>
      <c r="V19" s="21">
        <f t="shared" si="3"/>
        <v>645684949</v>
      </c>
      <c r="W19" s="21">
        <f t="shared" si="3"/>
        <v>3017145181</v>
      </c>
      <c r="X19" s="21">
        <f t="shared" si="3"/>
        <v>3923004652</v>
      </c>
      <c r="Y19" s="21">
        <f t="shared" si="3"/>
        <v>-905859471</v>
      </c>
      <c r="Z19" s="4">
        <f>+IF(X19&lt;&gt;0,+(Y19/X19)*100,0)</f>
        <v>-23.090960917881674</v>
      </c>
      <c r="AA19" s="19">
        <f>SUM(AA20:AA23)</f>
        <v>3923004652</v>
      </c>
    </row>
    <row r="20" spans="1:27" ht="12.75">
      <c r="A20" s="5" t="s">
        <v>46</v>
      </c>
      <c r="B20" s="3"/>
      <c r="C20" s="22">
        <v>157941335</v>
      </c>
      <c r="D20" s="22"/>
      <c r="E20" s="23">
        <v>2381345143</v>
      </c>
      <c r="F20" s="24">
        <v>2299249854</v>
      </c>
      <c r="G20" s="24">
        <v>166362060</v>
      </c>
      <c r="H20" s="24">
        <v>107970757</v>
      </c>
      <c r="I20" s="24">
        <v>85466738</v>
      </c>
      <c r="J20" s="24">
        <v>359799555</v>
      </c>
      <c r="K20" s="24">
        <v>146590678</v>
      </c>
      <c r="L20" s="24">
        <v>179623880</v>
      </c>
      <c r="M20" s="24">
        <v>232033030</v>
      </c>
      <c r="N20" s="24">
        <v>558247588</v>
      </c>
      <c r="O20" s="24">
        <v>195852926</v>
      </c>
      <c r="P20" s="24">
        <v>225453745</v>
      </c>
      <c r="Q20" s="24">
        <v>167127218</v>
      </c>
      <c r="R20" s="24">
        <v>588433889</v>
      </c>
      <c r="S20" s="24">
        <v>192482492</v>
      </c>
      <c r="T20" s="24">
        <v>76636145</v>
      </c>
      <c r="U20" s="24">
        <v>167764823</v>
      </c>
      <c r="V20" s="24">
        <v>436883460</v>
      </c>
      <c r="W20" s="24">
        <v>1943364492</v>
      </c>
      <c r="X20" s="24">
        <v>2299249854</v>
      </c>
      <c r="Y20" s="24">
        <v>-355885362</v>
      </c>
      <c r="Z20" s="6">
        <v>-15.48</v>
      </c>
      <c r="AA20" s="22">
        <v>2299249854</v>
      </c>
    </row>
    <row r="21" spans="1:27" ht="12.75">
      <c r="A21" s="5" t="s">
        <v>47</v>
      </c>
      <c r="B21" s="3"/>
      <c r="C21" s="22">
        <v>50868152</v>
      </c>
      <c r="D21" s="22"/>
      <c r="E21" s="23">
        <v>1110236328</v>
      </c>
      <c r="F21" s="24">
        <v>956934038</v>
      </c>
      <c r="G21" s="24">
        <v>49581430</v>
      </c>
      <c r="H21" s="24">
        <v>50401308</v>
      </c>
      <c r="I21" s="24">
        <v>34333549</v>
      </c>
      <c r="J21" s="24">
        <v>134316287</v>
      </c>
      <c r="K21" s="24">
        <v>47355522</v>
      </c>
      <c r="L21" s="24">
        <v>37969927</v>
      </c>
      <c r="M21" s="24">
        <v>215656572</v>
      </c>
      <c r="N21" s="24">
        <v>300982021</v>
      </c>
      <c r="O21" s="24">
        <v>36205099</v>
      </c>
      <c r="P21" s="24">
        <v>46577642</v>
      </c>
      <c r="Q21" s="24">
        <v>49738768</v>
      </c>
      <c r="R21" s="24">
        <v>132521509</v>
      </c>
      <c r="S21" s="24">
        <v>32297962</v>
      </c>
      <c r="T21" s="24">
        <v>48182212</v>
      </c>
      <c r="U21" s="24">
        <v>56130387</v>
      </c>
      <c r="V21" s="24">
        <v>136610561</v>
      </c>
      <c r="W21" s="24">
        <v>704430378</v>
      </c>
      <c r="X21" s="24">
        <v>956934038</v>
      </c>
      <c r="Y21" s="24">
        <v>-252503660</v>
      </c>
      <c r="Z21" s="6">
        <v>-26.39</v>
      </c>
      <c r="AA21" s="22">
        <v>956934038</v>
      </c>
    </row>
    <row r="22" spans="1:27" ht="12.75">
      <c r="A22" s="5" t="s">
        <v>48</v>
      </c>
      <c r="B22" s="3"/>
      <c r="C22" s="25">
        <v>54356873</v>
      </c>
      <c r="D22" s="25"/>
      <c r="E22" s="26">
        <v>416035157</v>
      </c>
      <c r="F22" s="27">
        <v>434707222</v>
      </c>
      <c r="G22" s="27">
        <v>12640417</v>
      </c>
      <c r="H22" s="27">
        <v>12641871</v>
      </c>
      <c r="I22" s="27">
        <v>12629679</v>
      </c>
      <c r="J22" s="27">
        <v>37911967</v>
      </c>
      <c r="K22" s="27">
        <v>12631783</v>
      </c>
      <c r="L22" s="27">
        <v>12635046</v>
      </c>
      <c r="M22" s="27">
        <v>50888744</v>
      </c>
      <c r="N22" s="27">
        <v>76155573</v>
      </c>
      <c r="O22" s="27">
        <v>12658070</v>
      </c>
      <c r="P22" s="27">
        <v>13359896</v>
      </c>
      <c r="Q22" s="27">
        <v>12683338</v>
      </c>
      <c r="R22" s="27">
        <v>38701304</v>
      </c>
      <c r="S22" s="27">
        <v>12672761</v>
      </c>
      <c r="T22" s="27">
        <v>12672632</v>
      </c>
      <c r="U22" s="27">
        <v>12673454</v>
      </c>
      <c r="V22" s="27">
        <v>38018847</v>
      </c>
      <c r="W22" s="27">
        <v>190787691</v>
      </c>
      <c r="X22" s="27">
        <v>434707222</v>
      </c>
      <c r="Y22" s="27">
        <v>-243919531</v>
      </c>
      <c r="Z22" s="7">
        <v>-56.11</v>
      </c>
      <c r="AA22" s="25">
        <v>434707222</v>
      </c>
    </row>
    <row r="23" spans="1:27" ht="12.75">
      <c r="A23" s="5" t="s">
        <v>49</v>
      </c>
      <c r="B23" s="3"/>
      <c r="C23" s="22">
        <v>-637624</v>
      </c>
      <c r="D23" s="22"/>
      <c r="E23" s="23">
        <v>256906600</v>
      </c>
      <c r="F23" s="24">
        <v>232113538</v>
      </c>
      <c r="G23" s="24">
        <v>10598901</v>
      </c>
      <c r="H23" s="24">
        <v>10830372</v>
      </c>
      <c r="I23" s="24">
        <v>10903621</v>
      </c>
      <c r="J23" s="24">
        <v>32332894</v>
      </c>
      <c r="K23" s="24">
        <v>10737107</v>
      </c>
      <c r="L23" s="24">
        <v>10434832</v>
      </c>
      <c r="M23" s="24">
        <v>52466932</v>
      </c>
      <c r="N23" s="24">
        <v>73638871</v>
      </c>
      <c r="O23" s="24">
        <v>14601827</v>
      </c>
      <c r="P23" s="24">
        <v>13347166</v>
      </c>
      <c r="Q23" s="24">
        <v>10469781</v>
      </c>
      <c r="R23" s="24">
        <v>38418774</v>
      </c>
      <c r="S23" s="24">
        <v>11052176</v>
      </c>
      <c r="T23" s="24">
        <v>11185726</v>
      </c>
      <c r="U23" s="24">
        <v>11934179</v>
      </c>
      <c r="V23" s="24">
        <v>34172081</v>
      </c>
      <c r="W23" s="24">
        <v>178562620</v>
      </c>
      <c r="X23" s="24">
        <v>232113538</v>
      </c>
      <c r="Y23" s="24">
        <v>-53550918</v>
      </c>
      <c r="Z23" s="6">
        <v>-23.07</v>
      </c>
      <c r="AA23" s="22">
        <v>232113538</v>
      </c>
    </row>
    <row r="24" spans="1:27" ht="12.75">
      <c r="A24" s="2" t="s">
        <v>50</v>
      </c>
      <c r="B24" s="8" t="s">
        <v>51</v>
      </c>
      <c r="C24" s="19">
        <v>13052501</v>
      </c>
      <c r="D24" s="19"/>
      <c r="E24" s="20">
        <v>145592264</v>
      </c>
      <c r="F24" s="21">
        <v>99570379</v>
      </c>
      <c r="G24" s="21">
        <v>2929142</v>
      </c>
      <c r="H24" s="21">
        <v>7611421</v>
      </c>
      <c r="I24" s="21">
        <v>3375264</v>
      </c>
      <c r="J24" s="21">
        <v>13915827</v>
      </c>
      <c r="K24" s="21">
        <v>5011449</v>
      </c>
      <c r="L24" s="21">
        <v>1986383</v>
      </c>
      <c r="M24" s="21">
        <v>2795628</v>
      </c>
      <c r="N24" s="21">
        <v>9793460</v>
      </c>
      <c r="O24" s="21">
        <v>20712</v>
      </c>
      <c r="P24" s="21">
        <v>922481</v>
      </c>
      <c r="Q24" s="21">
        <v>11461375</v>
      </c>
      <c r="R24" s="21">
        <v>12404568</v>
      </c>
      <c r="S24" s="21"/>
      <c r="T24" s="21">
        <v>14803025</v>
      </c>
      <c r="U24" s="21">
        <v>11085915</v>
      </c>
      <c r="V24" s="21">
        <v>25888940</v>
      </c>
      <c r="W24" s="21">
        <v>62002795</v>
      </c>
      <c r="X24" s="21">
        <v>99570379</v>
      </c>
      <c r="Y24" s="21">
        <v>-37567584</v>
      </c>
      <c r="Z24" s="4">
        <v>-37.73</v>
      </c>
      <c r="AA24" s="19">
        <v>99570379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677404135</v>
      </c>
      <c r="D25" s="40">
        <f>+D5+D9+D15+D19+D24</f>
        <v>0</v>
      </c>
      <c r="E25" s="41">
        <f t="shared" si="4"/>
        <v>5683643998</v>
      </c>
      <c r="F25" s="42">
        <f t="shared" si="4"/>
        <v>5478014449</v>
      </c>
      <c r="G25" s="42">
        <f t="shared" si="4"/>
        <v>363296576</v>
      </c>
      <c r="H25" s="42">
        <f t="shared" si="4"/>
        <v>278800186</v>
      </c>
      <c r="I25" s="42">
        <f t="shared" si="4"/>
        <v>273382789</v>
      </c>
      <c r="J25" s="42">
        <f t="shared" si="4"/>
        <v>915479551</v>
      </c>
      <c r="K25" s="42">
        <f t="shared" si="4"/>
        <v>320737383</v>
      </c>
      <c r="L25" s="42">
        <f t="shared" si="4"/>
        <v>311163826</v>
      </c>
      <c r="M25" s="42">
        <f t="shared" si="4"/>
        <v>647185366</v>
      </c>
      <c r="N25" s="42">
        <f t="shared" si="4"/>
        <v>1279086575</v>
      </c>
      <c r="O25" s="42">
        <f t="shared" si="4"/>
        <v>338197876</v>
      </c>
      <c r="P25" s="42">
        <f t="shared" si="4"/>
        <v>397419651</v>
      </c>
      <c r="Q25" s="42">
        <f t="shared" si="4"/>
        <v>358226349</v>
      </c>
      <c r="R25" s="42">
        <f t="shared" si="4"/>
        <v>1093843876</v>
      </c>
      <c r="S25" s="42">
        <f t="shared" si="4"/>
        <v>328762785</v>
      </c>
      <c r="T25" s="42">
        <f t="shared" si="4"/>
        <v>247777900</v>
      </c>
      <c r="U25" s="42">
        <f t="shared" si="4"/>
        <v>376140522</v>
      </c>
      <c r="V25" s="42">
        <f t="shared" si="4"/>
        <v>952681207</v>
      </c>
      <c r="W25" s="42">
        <f t="shared" si="4"/>
        <v>4241091209</v>
      </c>
      <c r="X25" s="42">
        <f t="shared" si="4"/>
        <v>5478014449</v>
      </c>
      <c r="Y25" s="42">
        <f t="shared" si="4"/>
        <v>-1236923240</v>
      </c>
      <c r="Z25" s="43">
        <f>+IF(X25&lt;&gt;0,+(Y25/X25)*100,0)</f>
        <v>-22.579773228341846</v>
      </c>
      <c r="AA25" s="40">
        <f>+AA5+AA9+AA15+AA19+AA24</f>
        <v>5478014449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65045040</v>
      </c>
      <c r="D28" s="19">
        <f>SUM(D29:D31)</f>
        <v>0</v>
      </c>
      <c r="E28" s="20">
        <f t="shared" si="5"/>
        <v>729869226</v>
      </c>
      <c r="F28" s="21">
        <f t="shared" si="5"/>
        <v>717014209</v>
      </c>
      <c r="G28" s="21">
        <f t="shared" si="5"/>
        <v>44943220</v>
      </c>
      <c r="H28" s="21">
        <f t="shared" si="5"/>
        <v>35240974</v>
      </c>
      <c r="I28" s="21">
        <f t="shared" si="5"/>
        <v>56886547</v>
      </c>
      <c r="J28" s="21">
        <f t="shared" si="5"/>
        <v>137070741</v>
      </c>
      <c r="K28" s="21">
        <f t="shared" si="5"/>
        <v>34432753</v>
      </c>
      <c r="L28" s="21">
        <f t="shared" si="5"/>
        <v>9554729</v>
      </c>
      <c r="M28" s="21">
        <f t="shared" si="5"/>
        <v>43270355</v>
      </c>
      <c r="N28" s="21">
        <f t="shared" si="5"/>
        <v>87257837</v>
      </c>
      <c r="O28" s="21">
        <f t="shared" si="5"/>
        <v>35344392</v>
      </c>
      <c r="P28" s="21">
        <f t="shared" si="5"/>
        <v>48053488</v>
      </c>
      <c r="Q28" s="21">
        <f t="shared" si="5"/>
        <v>43254425</v>
      </c>
      <c r="R28" s="21">
        <f t="shared" si="5"/>
        <v>126652305</v>
      </c>
      <c r="S28" s="21">
        <f t="shared" si="5"/>
        <v>33167483</v>
      </c>
      <c r="T28" s="21">
        <f t="shared" si="5"/>
        <v>32945544</v>
      </c>
      <c r="U28" s="21">
        <f t="shared" si="5"/>
        <v>49700587</v>
      </c>
      <c r="V28" s="21">
        <f t="shared" si="5"/>
        <v>115813614</v>
      </c>
      <c r="W28" s="21">
        <f t="shared" si="5"/>
        <v>466794497</v>
      </c>
      <c r="X28" s="21">
        <f t="shared" si="5"/>
        <v>717014209</v>
      </c>
      <c r="Y28" s="21">
        <f t="shared" si="5"/>
        <v>-250219712</v>
      </c>
      <c r="Z28" s="4">
        <f>+IF(X28&lt;&gt;0,+(Y28/X28)*100,0)</f>
        <v>-34.89745514931629</v>
      </c>
      <c r="AA28" s="19">
        <f>SUM(AA29:AA31)</f>
        <v>717014209</v>
      </c>
    </row>
    <row r="29" spans="1:27" ht="12.75">
      <c r="A29" s="5" t="s">
        <v>32</v>
      </c>
      <c r="B29" s="3"/>
      <c r="C29" s="22">
        <v>27153722</v>
      </c>
      <c r="D29" s="22"/>
      <c r="E29" s="23">
        <v>251728275</v>
      </c>
      <c r="F29" s="24">
        <v>250130344</v>
      </c>
      <c r="G29" s="24">
        <v>20024193</v>
      </c>
      <c r="H29" s="24">
        <v>12900901</v>
      </c>
      <c r="I29" s="24">
        <v>22994066</v>
      </c>
      <c r="J29" s="24">
        <v>55919160</v>
      </c>
      <c r="K29" s="24">
        <v>14150366</v>
      </c>
      <c r="L29" s="24">
        <v>623735</v>
      </c>
      <c r="M29" s="24">
        <v>14986070</v>
      </c>
      <c r="N29" s="24">
        <v>29760171</v>
      </c>
      <c r="O29" s="24">
        <v>14254398</v>
      </c>
      <c r="P29" s="24">
        <v>15309182</v>
      </c>
      <c r="Q29" s="24">
        <v>12748947</v>
      </c>
      <c r="R29" s="24">
        <v>42312527</v>
      </c>
      <c r="S29" s="24">
        <v>11162658</v>
      </c>
      <c r="T29" s="24">
        <v>16596440</v>
      </c>
      <c r="U29" s="24">
        <v>27663401</v>
      </c>
      <c r="V29" s="24">
        <v>55422499</v>
      </c>
      <c r="W29" s="24">
        <v>183414357</v>
      </c>
      <c r="X29" s="24">
        <v>250130344</v>
      </c>
      <c r="Y29" s="24">
        <v>-66715987</v>
      </c>
      <c r="Z29" s="6">
        <v>-26.67</v>
      </c>
      <c r="AA29" s="22">
        <v>250130344</v>
      </c>
    </row>
    <row r="30" spans="1:27" ht="12.75">
      <c r="A30" s="5" t="s">
        <v>33</v>
      </c>
      <c r="B30" s="3"/>
      <c r="C30" s="25">
        <v>37891318</v>
      </c>
      <c r="D30" s="25"/>
      <c r="E30" s="26">
        <v>478140951</v>
      </c>
      <c r="F30" s="27">
        <v>466883865</v>
      </c>
      <c r="G30" s="27">
        <v>24919027</v>
      </c>
      <c r="H30" s="27">
        <v>22340073</v>
      </c>
      <c r="I30" s="27">
        <v>33892481</v>
      </c>
      <c r="J30" s="27">
        <v>81151581</v>
      </c>
      <c r="K30" s="27">
        <v>20282387</v>
      </c>
      <c r="L30" s="27">
        <v>8930994</v>
      </c>
      <c r="M30" s="27">
        <v>28284285</v>
      </c>
      <c r="N30" s="27">
        <v>57497666</v>
      </c>
      <c r="O30" s="27">
        <v>21089994</v>
      </c>
      <c r="P30" s="27">
        <v>32744306</v>
      </c>
      <c r="Q30" s="27">
        <v>30505478</v>
      </c>
      <c r="R30" s="27">
        <v>84339778</v>
      </c>
      <c r="S30" s="27">
        <v>22004825</v>
      </c>
      <c r="T30" s="27">
        <v>16349104</v>
      </c>
      <c r="U30" s="27">
        <v>22037186</v>
      </c>
      <c r="V30" s="27">
        <v>60391115</v>
      </c>
      <c r="W30" s="27">
        <v>283380140</v>
      </c>
      <c r="X30" s="27">
        <v>466883865</v>
      </c>
      <c r="Y30" s="27">
        <v>-183503725</v>
      </c>
      <c r="Z30" s="7">
        <v>-39.3</v>
      </c>
      <c r="AA30" s="25">
        <v>466883865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39882984</v>
      </c>
      <c r="D32" s="19">
        <f>SUM(D33:D37)</f>
        <v>0</v>
      </c>
      <c r="E32" s="20">
        <f t="shared" si="6"/>
        <v>490236489</v>
      </c>
      <c r="F32" s="21">
        <f t="shared" si="6"/>
        <v>666921973</v>
      </c>
      <c r="G32" s="21">
        <f t="shared" si="6"/>
        <v>32343628</v>
      </c>
      <c r="H32" s="21">
        <f t="shared" si="6"/>
        <v>30668525</v>
      </c>
      <c r="I32" s="21">
        <f t="shared" si="6"/>
        <v>31160910</v>
      </c>
      <c r="J32" s="21">
        <f t="shared" si="6"/>
        <v>94173063</v>
      </c>
      <c r="K32" s="21">
        <f t="shared" si="6"/>
        <v>26240175</v>
      </c>
      <c r="L32" s="21">
        <f t="shared" si="6"/>
        <v>17194281</v>
      </c>
      <c r="M32" s="21">
        <f t="shared" si="6"/>
        <v>18886153</v>
      </c>
      <c r="N32" s="21">
        <f t="shared" si="6"/>
        <v>62320609</v>
      </c>
      <c r="O32" s="21">
        <f t="shared" si="6"/>
        <v>31072674</v>
      </c>
      <c r="P32" s="21">
        <f t="shared" si="6"/>
        <v>32987631</v>
      </c>
      <c r="Q32" s="21">
        <f t="shared" si="6"/>
        <v>37564491</v>
      </c>
      <c r="R32" s="21">
        <f t="shared" si="6"/>
        <v>101624796</v>
      </c>
      <c r="S32" s="21">
        <f t="shared" si="6"/>
        <v>21241879</v>
      </c>
      <c r="T32" s="21">
        <f t="shared" si="6"/>
        <v>22940663</v>
      </c>
      <c r="U32" s="21">
        <f t="shared" si="6"/>
        <v>24658691</v>
      </c>
      <c r="V32" s="21">
        <f t="shared" si="6"/>
        <v>68841233</v>
      </c>
      <c r="W32" s="21">
        <f t="shared" si="6"/>
        <v>326959701</v>
      </c>
      <c r="X32" s="21">
        <f t="shared" si="6"/>
        <v>666921973</v>
      </c>
      <c r="Y32" s="21">
        <f t="shared" si="6"/>
        <v>-339962272</v>
      </c>
      <c r="Z32" s="4">
        <f>+IF(X32&lt;&gt;0,+(Y32/X32)*100,0)</f>
        <v>-50.97481950860839</v>
      </c>
      <c r="AA32" s="19">
        <f>SUM(AA33:AA37)</f>
        <v>666921973</v>
      </c>
    </row>
    <row r="33" spans="1:27" ht="12.75">
      <c r="A33" s="5" t="s">
        <v>36</v>
      </c>
      <c r="B33" s="3"/>
      <c r="C33" s="22">
        <v>4971978</v>
      </c>
      <c r="D33" s="22"/>
      <c r="E33" s="23">
        <v>88070865</v>
      </c>
      <c r="F33" s="24">
        <v>75256529</v>
      </c>
      <c r="G33" s="24">
        <v>4033036</v>
      </c>
      <c r="H33" s="24">
        <v>4168086</v>
      </c>
      <c r="I33" s="24">
        <v>4074536</v>
      </c>
      <c r="J33" s="24">
        <v>12275658</v>
      </c>
      <c r="K33" s="24">
        <v>4684674</v>
      </c>
      <c r="L33" s="24">
        <v>275383</v>
      </c>
      <c r="M33" s="24">
        <v>3564053</v>
      </c>
      <c r="N33" s="24">
        <v>8524110</v>
      </c>
      <c r="O33" s="24">
        <v>4023895</v>
      </c>
      <c r="P33" s="24">
        <v>4638478</v>
      </c>
      <c r="Q33" s="24">
        <v>4561853</v>
      </c>
      <c r="R33" s="24">
        <v>13224226</v>
      </c>
      <c r="S33" s="24">
        <v>3927036</v>
      </c>
      <c r="T33" s="24">
        <v>4070270</v>
      </c>
      <c r="U33" s="24">
        <v>4395782</v>
      </c>
      <c r="V33" s="24">
        <v>12393088</v>
      </c>
      <c r="W33" s="24">
        <v>46417082</v>
      </c>
      <c r="X33" s="24">
        <v>75256529</v>
      </c>
      <c r="Y33" s="24">
        <v>-28839447</v>
      </c>
      <c r="Z33" s="6">
        <v>-38.32</v>
      </c>
      <c r="AA33" s="22">
        <v>75256529</v>
      </c>
    </row>
    <row r="34" spans="1:27" ht="12.75">
      <c r="A34" s="5" t="s">
        <v>37</v>
      </c>
      <c r="B34" s="3"/>
      <c r="C34" s="22">
        <v>9196931</v>
      </c>
      <c r="D34" s="22"/>
      <c r="E34" s="23">
        <v>98712639</v>
      </c>
      <c r="F34" s="24">
        <v>89513886</v>
      </c>
      <c r="G34" s="24">
        <v>3546296</v>
      </c>
      <c r="H34" s="24">
        <v>3584947</v>
      </c>
      <c r="I34" s="24">
        <v>3976645</v>
      </c>
      <c r="J34" s="24">
        <v>11107888</v>
      </c>
      <c r="K34" s="24">
        <v>4315657</v>
      </c>
      <c r="L34" s="24">
        <v>639309</v>
      </c>
      <c r="M34" s="24">
        <v>3446224</v>
      </c>
      <c r="N34" s="24">
        <v>8401190</v>
      </c>
      <c r="O34" s="24">
        <v>3640317</v>
      </c>
      <c r="P34" s="24">
        <v>3914575</v>
      </c>
      <c r="Q34" s="24">
        <v>3906023</v>
      </c>
      <c r="R34" s="24">
        <v>11460915</v>
      </c>
      <c r="S34" s="24">
        <v>3275645</v>
      </c>
      <c r="T34" s="24">
        <v>3350861</v>
      </c>
      <c r="U34" s="24">
        <v>3339988</v>
      </c>
      <c r="V34" s="24">
        <v>9966494</v>
      </c>
      <c r="W34" s="24">
        <v>40936487</v>
      </c>
      <c r="X34" s="24">
        <v>89513886</v>
      </c>
      <c r="Y34" s="24">
        <v>-48577399</v>
      </c>
      <c r="Z34" s="6">
        <v>-54.27</v>
      </c>
      <c r="AA34" s="22">
        <v>89513886</v>
      </c>
    </row>
    <row r="35" spans="1:27" ht="12.75">
      <c r="A35" s="5" t="s">
        <v>38</v>
      </c>
      <c r="B35" s="3"/>
      <c r="C35" s="22">
        <v>24317311</v>
      </c>
      <c r="D35" s="22"/>
      <c r="E35" s="23">
        <v>281311146</v>
      </c>
      <c r="F35" s="24">
        <v>479804226</v>
      </c>
      <c r="G35" s="24">
        <v>23704844</v>
      </c>
      <c r="H35" s="24">
        <v>21864240</v>
      </c>
      <c r="I35" s="24">
        <v>22075787</v>
      </c>
      <c r="J35" s="24">
        <v>67644871</v>
      </c>
      <c r="K35" s="24">
        <v>15922928</v>
      </c>
      <c r="L35" s="24">
        <v>16257929</v>
      </c>
      <c r="M35" s="24">
        <v>10539695</v>
      </c>
      <c r="N35" s="24">
        <v>42720552</v>
      </c>
      <c r="O35" s="24">
        <v>22217086</v>
      </c>
      <c r="P35" s="24">
        <v>23091714</v>
      </c>
      <c r="Q35" s="24">
        <v>27955779</v>
      </c>
      <c r="R35" s="24">
        <v>73264579</v>
      </c>
      <c r="S35" s="24">
        <v>12946142</v>
      </c>
      <c r="T35" s="24">
        <v>14402260</v>
      </c>
      <c r="U35" s="24">
        <v>15222931</v>
      </c>
      <c r="V35" s="24">
        <v>42571333</v>
      </c>
      <c r="W35" s="24">
        <v>226201335</v>
      </c>
      <c r="X35" s="24">
        <v>479804226</v>
      </c>
      <c r="Y35" s="24">
        <v>-253602891</v>
      </c>
      <c r="Z35" s="6">
        <v>-52.86</v>
      </c>
      <c r="AA35" s="22">
        <v>479804226</v>
      </c>
    </row>
    <row r="36" spans="1:27" ht="12.75">
      <c r="A36" s="5" t="s">
        <v>39</v>
      </c>
      <c r="B36" s="3"/>
      <c r="C36" s="22">
        <v>1396764</v>
      </c>
      <c r="D36" s="22"/>
      <c r="E36" s="23">
        <v>22141839</v>
      </c>
      <c r="F36" s="24">
        <v>22347332</v>
      </c>
      <c r="G36" s="24">
        <v>1059452</v>
      </c>
      <c r="H36" s="24">
        <v>1051252</v>
      </c>
      <c r="I36" s="24">
        <v>1033942</v>
      </c>
      <c r="J36" s="24">
        <v>3144646</v>
      </c>
      <c r="K36" s="24">
        <v>1316916</v>
      </c>
      <c r="L36" s="24">
        <v>21660</v>
      </c>
      <c r="M36" s="24">
        <v>1336181</v>
      </c>
      <c r="N36" s="24">
        <v>2674757</v>
      </c>
      <c r="O36" s="24">
        <v>1191376</v>
      </c>
      <c r="P36" s="24">
        <v>1342864</v>
      </c>
      <c r="Q36" s="24">
        <v>1140836</v>
      </c>
      <c r="R36" s="24">
        <v>3675076</v>
      </c>
      <c r="S36" s="24">
        <v>1093056</v>
      </c>
      <c r="T36" s="24">
        <v>1117272</v>
      </c>
      <c r="U36" s="24">
        <v>1699990</v>
      </c>
      <c r="V36" s="24">
        <v>3910318</v>
      </c>
      <c r="W36" s="24">
        <v>13404797</v>
      </c>
      <c r="X36" s="24">
        <v>22347332</v>
      </c>
      <c r="Y36" s="24">
        <v>-8942535</v>
      </c>
      <c r="Z36" s="6">
        <v>-40.02</v>
      </c>
      <c r="AA36" s="22">
        <v>22347332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16640200</v>
      </c>
      <c r="D38" s="19">
        <f>SUM(D39:D41)</f>
        <v>0</v>
      </c>
      <c r="E38" s="20">
        <f t="shared" si="7"/>
        <v>166791480</v>
      </c>
      <c r="F38" s="21">
        <f t="shared" si="7"/>
        <v>162728894</v>
      </c>
      <c r="G38" s="21">
        <f t="shared" si="7"/>
        <v>10551320</v>
      </c>
      <c r="H38" s="21">
        <f t="shared" si="7"/>
        <v>48212204</v>
      </c>
      <c r="I38" s="21">
        <f t="shared" si="7"/>
        <v>11559496</v>
      </c>
      <c r="J38" s="21">
        <f t="shared" si="7"/>
        <v>70323020</v>
      </c>
      <c r="K38" s="21">
        <f t="shared" si="7"/>
        <v>11562297</v>
      </c>
      <c r="L38" s="21">
        <f t="shared" si="7"/>
        <v>3768025</v>
      </c>
      <c r="M38" s="21">
        <f t="shared" si="7"/>
        <v>5527524</v>
      </c>
      <c r="N38" s="21">
        <f t="shared" si="7"/>
        <v>20857846</v>
      </c>
      <c r="O38" s="21">
        <f t="shared" si="7"/>
        <v>9029374</v>
      </c>
      <c r="P38" s="21">
        <f t="shared" si="7"/>
        <v>12843272</v>
      </c>
      <c r="Q38" s="21">
        <f t="shared" si="7"/>
        <v>14572156</v>
      </c>
      <c r="R38" s="21">
        <f t="shared" si="7"/>
        <v>36444802</v>
      </c>
      <c r="S38" s="21">
        <f t="shared" si="7"/>
        <v>8933043</v>
      </c>
      <c r="T38" s="21">
        <f t="shared" si="7"/>
        <v>9571437</v>
      </c>
      <c r="U38" s="21">
        <f t="shared" si="7"/>
        <v>23461377</v>
      </c>
      <c r="V38" s="21">
        <f t="shared" si="7"/>
        <v>41965857</v>
      </c>
      <c r="W38" s="21">
        <f t="shared" si="7"/>
        <v>169591525</v>
      </c>
      <c r="X38" s="21">
        <f t="shared" si="7"/>
        <v>162728894</v>
      </c>
      <c r="Y38" s="21">
        <f t="shared" si="7"/>
        <v>6862631</v>
      </c>
      <c r="Z38" s="4">
        <f>+IF(X38&lt;&gt;0,+(Y38/X38)*100,0)</f>
        <v>4.217217257065608</v>
      </c>
      <c r="AA38" s="19">
        <f>SUM(AA39:AA41)</f>
        <v>162728894</v>
      </c>
    </row>
    <row r="39" spans="1:27" ht="12.75">
      <c r="A39" s="5" t="s">
        <v>42</v>
      </c>
      <c r="B39" s="3"/>
      <c r="C39" s="22">
        <v>703929</v>
      </c>
      <c r="D39" s="22"/>
      <c r="E39" s="23">
        <v>63163844</v>
      </c>
      <c r="F39" s="24">
        <v>55669265</v>
      </c>
      <c r="G39" s="24">
        <v>4352633</v>
      </c>
      <c r="H39" s="24">
        <v>3885130</v>
      </c>
      <c r="I39" s="24">
        <v>5576514</v>
      </c>
      <c r="J39" s="24">
        <v>13814277</v>
      </c>
      <c r="K39" s="24">
        <v>3527797</v>
      </c>
      <c r="L39" s="24">
        <v>192498</v>
      </c>
      <c r="M39" s="24">
        <v>2953017</v>
      </c>
      <c r="N39" s="24">
        <v>6673312</v>
      </c>
      <c r="O39" s="24">
        <v>3297457</v>
      </c>
      <c r="P39" s="24">
        <v>3528852</v>
      </c>
      <c r="Q39" s="24">
        <v>4028911</v>
      </c>
      <c r="R39" s="24">
        <v>10855220</v>
      </c>
      <c r="S39" s="24">
        <v>3472045</v>
      </c>
      <c r="T39" s="24">
        <v>2823553</v>
      </c>
      <c r="U39" s="24">
        <v>4165621</v>
      </c>
      <c r="V39" s="24">
        <v>10461219</v>
      </c>
      <c r="W39" s="24">
        <v>41804028</v>
      </c>
      <c r="X39" s="24">
        <v>55669265</v>
      </c>
      <c r="Y39" s="24">
        <v>-13865237</v>
      </c>
      <c r="Z39" s="6">
        <v>-24.91</v>
      </c>
      <c r="AA39" s="22">
        <v>55669265</v>
      </c>
    </row>
    <row r="40" spans="1:27" ht="12.75">
      <c r="A40" s="5" t="s">
        <v>43</v>
      </c>
      <c r="B40" s="3"/>
      <c r="C40" s="22">
        <v>15480062</v>
      </c>
      <c r="D40" s="22"/>
      <c r="E40" s="23">
        <v>98409963</v>
      </c>
      <c r="F40" s="24">
        <v>101840348</v>
      </c>
      <c r="G40" s="24">
        <v>5892408</v>
      </c>
      <c r="H40" s="24">
        <v>44052116</v>
      </c>
      <c r="I40" s="24">
        <v>5709768</v>
      </c>
      <c r="J40" s="24">
        <v>55654292</v>
      </c>
      <c r="K40" s="24">
        <v>7752890</v>
      </c>
      <c r="L40" s="24">
        <v>3505530</v>
      </c>
      <c r="M40" s="24">
        <v>2313319</v>
      </c>
      <c r="N40" s="24">
        <v>13571739</v>
      </c>
      <c r="O40" s="24">
        <v>5476592</v>
      </c>
      <c r="P40" s="24">
        <v>8997811</v>
      </c>
      <c r="Q40" s="24">
        <v>10286333</v>
      </c>
      <c r="R40" s="24">
        <v>24760736</v>
      </c>
      <c r="S40" s="24">
        <v>5176134</v>
      </c>
      <c r="T40" s="24">
        <v>6465662</v>
      </c>
      <c r="U40" s="24">
        <v>18800909</v>
      </c>
      <c r="V40" s="24">
        <v>30442705</v>
      </c>
      <c r="W40" s="24">
        <v>124429472</v>
      </c>
      <c r="X40" s="24">
        <v>101840348</v>
      </c>
      <c r="Y40" s="24">
        <v>22589124</v>
      </c>
      <c r="Z40" s="6">
        <v>22.18</v>
      </c>
      <c r="AA40" s="22">
        <v>101840348</v>
      </c>
    </row>
    <row r="41" spans="1:27" ht="12.75">
      <c r="A41" s="5" t="s">
        <v>44</v>
      </c>
      <c r="B41" s="3"/>
      <c r="C41" s="22">
        <v>456209</v>
      </c>
      <c r="D41" s="22"/>
      <c r="E41" s="23">
        <v>5217673</v>
      </c>
      <c r="F41" s="24">
        <v>5219281</v>
      </c>
      <c r="G41" s="24">
        <v>306279</v>
      </c>
      <c r="H41" s="24">
        <v>274958</v>
      </c>
      <c r="I41" s="24">
        <v>273214</v>
      </c>
      <c r="J41" s="24">
        <v>854451</v>
      </c>
      <c r="K41" s="24">
        <v>281610</v>
      </c>
      <c r="L41" s="24">
        <v>69997</v>
      </c>
      <c r="M41" s="24">
        <v>261188</v>
      </c>
      <c r="N41" s="24">
        <v>612795</v>
      </c>
      <c r="O41" s="24">
        <v>255325</v>
      </c>
      <c r="P41" s="24">
        <v>316609</v>
      </c>
      <c r="Q41" s="24">
        <v>256912</v>
      </c>
      <c r="R41" s="24">
        <v>828846</v>
      </c>
      <c r="S41" s="24">
        <v>284864</v>
      </c>
      <c r="T41" s="24">
        <v>282222</v>
      </c>
      <c r="U41" s="24">
        <v>494847</v>
      </c>
      <c r="V41" s="24">
        <v>1061933</v>
      </c>
      <c r="W41" s="24">
        <v>3358025</v>
      </c>
      <c r="X41" s="24">
        <v>5219281</v>
      </c>
      <c r="Y41" s="24">
        <v>-1861256</v>
      </c>
      <c r="Z41" s="6">
        <v>-35.66</v>
      </c>
      <c r="AA41" s="22">
        <v>5219281</v>
      </c>
    </row>
    <row r="42" spans="1:27" ht="12.75">
      <c r="A42" s="2" t="s">
        <v>45</v>
      </c>
      <c r="B42" s="8"/>
      <c r="C42" s="19">
        <f aca="true" t="shared" si="8" ref="C42:Y42">SUM(C43:C46)</f>
        <v>1657468636</v>
      </c>
      <c r="D42" s="19">
        <f>SUM(D43:D46)</f>
        <v>0</v>
      </c>
      <c r="E42" s="20">
        <f t="shared" si="8"/>
        <v>3653368709</v>
      </c>
      <c r="F42" s="21">
        <f t="shared" si="8"/>
        <v>3383280106</v>
      </c>
      <c r="G42" s="21">
        <f t="shared" si="8"/>
        <v>102776068</v>
      </c>
      <c r="H42" s="21">
        <f t="shared" si="8"/>
        <v>298445524</v>
      </c>
      <c r="I42" s="21">
        <f t="shared" si="8"/>
        <v>222944956</v>
      </c>
      <c r="J42" s="21">
        <f t="shared" si="8"/>
        <v>624166548</v>
      </c>
      <c r="K42" s="21">
        <f t="shared" si="8"/>
        <v>214573666</v>
      </c>
      <c r="L42" s="21">
        <f t="shared" si="8"/>
        <v>163591745</v>
      </c>
      <c r="M42" s="21">
        <f t="shared" si="8"/>
        <v>264698442</v>
      </c>
      <c r="N42" s="21">
        <f t="shared" si="8"/>
        <v>642863853</v>
      </c>
      <c r="O42" s="21">
        <f t="shared" si="8"/>
        <v>251776637</v>
      </c>
      <c r="P42" s="21">
        <f t="shared" si="8"/>
        <v>279315027</v>
      </c>
      <c r="Q42" s="21">
        <f t="shared" si="8"/>
        <v>242427400</v>
      </c>
      <c r="R42" s="21">
        <f t="shared" si="8"/>
        <v>773519064</v>
      </c>
      <c r="S42" s="21">
        <f t="shared" si="8"/>
        <v>229155301</v>
      </c>
      <c r="T42" s="21">
        <f t="shared" si="8"/>
        <v>126908559</v>
      </c>
      <c r="U42" s="21">
        <f t="shared" si="8"/>
        <v>466783216</v>
      </c>
      <c r="V42" s="21">
        <f t="shared" si="8"/>
        <v>822847076</v>
      </c>
      <c r="W42" s="21">
        <f t="shared" si="8"/>
        <v>2863396541</v>
      </c>
      <c r="X42" s="21">
        <f t="shared" si="8"/>
        <v>3383280106</v>
      </c>
      <c r="Y42" s="21">
        <f t="shared" si="8"/>
        <v>-519883565</v>
      </c>
      <c r="Z42" s="4">
        <f>+IF(X42&lt;&gt;0,+(Y42/X42)*100,0)</f>
        <v>-15.36625844481586</v>
      </c>
      <c r="AA42" s="19">
        <f>SUM(AA43:AA46)</f>
        <v>3383280106</v>
      </c>
    </row>
    <row r="43" spans="1:27" ht="12.75">
      <c r="A43" s="5" t="s">
        <v>46</v>
      </c>
      <c r="B43" s="3"/>
      <c r="C43" s="22">
        <v>1415003400</v>
      </c>
      <c r="D43" s="22"/>
      <c r="E43" s="23">
        <v>2209017604</v>
      </c>
      <c r="F43" s="24">
        <v>2008521860</v>
      </c>
      <c r="G43" s="24">
        <v>27953373</v>
      </c>
      <c r="H43" s="24">
        <v>217511259</v>
      </c>
      <c r="I43" s="24">
        <v>143805780</v>
      </c>
      <c r="J43" s="24">
        <v>389270412</v>
      </c>
      <c r="K43" s="24">
        <v>136327629</v>
      </c>
      <c r="L43" s="24">
        <v>155647400</v>
      </c>
      <c r="M43" s="24">
        <v>190026052</v>
      </c>
      <c r="N43" s="24">
        <v>482001081</v>
      </c>
      <c r="O43" s="24">
        <v>175938849</v>
      </c>
      <c r="P43" s="24">
        <v>180667028</v>
      </c>
      <c r="Q43" s="24">
        <v>177646931</v>
      </c>
      <c r="R43" s="24">
        <v>534252808</v>
      </c>
      <c r="S43" s="24">
        <v>160980388</v>
      </c>
      <c r="T43" s="24">
        <v>72307698</v>
      </c>
      <c r="U43" s="24">
        <v>261711492</v>
      </c>
      <c r="V43" s="24">
        <v>494999578</v>
      </c>
      <c r="W43" s="24">
        <v>1900523879</v>
      </c>
      <c r="X43" s="24">
        <v>2008521860</v>
      </c>
      <c r="Y43" s="24">
        <v>-107997981</v>
      </c>
      <c r="Z43" s="6">
        <v>-5.38</v>
      </c>
      <c r="AA43" s="22">
        <v>2008521860</v>
      </c>
    </row>
    <row r="44" spans="1:27" ht="12.75">
      <c r="A44" s="5" t="s">
        <v>47</v>
      </c>
      <c r="B44" s="3"/>
      <c r="C44" s="22">
        <v>126486430</v>
      </c>
      <c r="D44" s="22"/>
      <c r="E44" s="23">
        <v>976807984</v>
      </c>
      <c r="F44" s="24">
        <v>888488917</v>
      </c>
      <c r="G44" s="24">
        <v>49541503</v>
      </c>
      <c r="H44" s="24">
        <v>51644406</v>
      </c>
      <c r="I44" s="24">
        <v>49361544</v>
      </c>
      <c r="J44" s="24">
        <v>150547453</v>
      </c>
      <c r="K44" s="24">
        <v>49764411</v>
      </c>
      <c r="L44" s="24">
        <v>3187286</v>
      </c>
      <c r="M44" s="24">
        <v>52183947</v>
      </c>
      <c r="N44" s="24">
        <v>105135644</v>
      </c>
      <c r="O44" s="24">
        <v>50742250</v>
      </c>
      <c r="P44" s="24">
        <v>75045767</v>
      </c>
      <c r="Q44" s="24">
        <v>45658159</v>
      </c>
      <c r="R44" s="24">
        <v>171446176</v>
      </c>
      <c r="S44" s="24">
        <v>40270197</v>
      </c>
      <c r="T44" s="24">
        <v>43957842</v>
      </c>
      <c r="U44" s="24">
        <v>63010496</v>
      </c>
      <c r="V44" s="24">
        <v>147238535</v>
      </c>
      <c r="W44" s="24">
        <v>574367808</v>
      </c>
      <c r="X44" s="24">
        <v>888488917</v>
      </c>
      <c r="Y44" s="24">
        <v>-314121109</v>
      </c>
      <c r="Z44" s="6">
        <v>-35.35</v>
      </c>
      <c r="AA44" s="22">
        <v>888488917</v>
      </c>
    </row>
    <row r="45" spans="1:27" ht="12.75">
      <c r="A45" s="5" t="s">
        <v>48</v>
      </c>
      <c r="B45" s="3"/>
      <c r="C45" s="25">
        <v>75604327</v>
      </c>
      <c r="D45" s="25"/>
      <c r="E45" s="26">
        <v>215665887</v>
      </c>
      <c r="F45" s="27">
        <v>212807158</v>
      </c>
      <c r="G45" s="27">
        <v>8015086</v>
      </c>
      <c r="H45" s="27">
        <v>6671650</v>
      </c>
      <c r="I45" s="27">
        <v>7793688</v>
      </c>
      <c r="J45" s="27">
        <v>22480424</v>
      </c>
      <c r="K45" s="27">
        <v>7199021</v>
      </c>
      <c r="L45" s="27">
        <v>461052</v>
      </c>
      <c r="M45" s="27">
        <v>2979585</v>
      </c>
      <c r="N45" s="27">
        <v>10639658</v>
      </c>
      <c r="O45" s="27">
        <v>10049495</v>
      </c>
      <c r="P45" s="27">
        <v>948168</v>
      </c>
      <c r="Q45" s="27">
        <v>686048</v>
      </c>
      <c r="R45" s="27">
        <v>11683711</v>
      </c>
      <c r="S45" s="27">
        <v>10055082</v>
      </c>
      <c r="T45" s="27">
        <v>735666</v>
      </c>
      <c r="U45" s="27">
        <v>39877084</v>
      </c>
      <c r="V45" s="27">
        <v>50667832</v>
      </c>
      <c r="W45" s="27">
        <v>95471625</v>
      </c>
      <c r="X45" s="27">
        <v>212807158</v>
      </c>
      <c r="Y45" s="27">
        <v>-117335533</v>
      </c>
      <c r="Z45" s="7">
        <v>-55.14</v>
      </c>
      <c r="AA45" s="25">
        <v>212807158</v>
      </c>
    </row>
    <row r="46" spans="1:27" ht="12.75">
      <c r="A46" s="5" t="s">
        <v>49</v>
      </c>
      <c r="B46" s="3"/>
      <c r="C46" s="22">
        <v>40374479</v>
      </c>
      <c r="D46" s="22"/>
      <c r="E46" s="23">
        <v>251877234</v>
      </c>
      <c r="F46" s="24">
        <v>273462171</v>
      </c>
      <c r="G46" s="24">
        <v>17266106</v>
      </c>
      <c r="H46" s="24">
        <v>22618209</v>
      </c>
      <c r="I46" s="24">
        <v>21983944</v>
      </c>
      <c r="J46" s="24">
        <v>61868259</v>
      </c>
      <c r="K46" s="24">
        <v>21282605</v>
      </c>
      <c r="L46" s="24">
        <v>4296007</v>
      </c>
      <c r="M46" s="24">
        <v>19508858</v>
      </c>
      <c r="N46" s="24">
        <v>45087470</v>
      </c>
      <c r="O46" s="24">
        <v>15046043</v>
      </c>
      <c r="P46" s="24">
        <v>22654064</v>
      </c>
      <c r="Q46" s="24">
        <v>18436262</v>
      </c>
      <c r="R46" s="24">
        <v>56136369</v>
      </c>
      <c r="S46" s="24">
        <v>17849634</v>
      </c>
      <c r="T46" s="24">
        <v>9907353</v>
      </c>
      <c r="U46" s="24">
        <v>102184144</v>
      </c>
      <c r="V46" s="24">
        <v>129941131</v>
      </c>
      <c r="W46" s="24">
        <v>293033229</v>
      </c>
      <c r="X46" s="24">
        <v>273462171</v>
      </c>
      <c r="Y46" s="24">
        <v>19571058</v>
      </c>
      <c r="Z46" s="6">
        <v>7.16</v>
      </c>
      <c r="AA46" s="22">
        <v>273462171</v>
      </c>
    </row>
    <row r="47" spans="1:27" ht="12.75">
      <c r="A47" s="2" t="s">
        <v>50</v>
      </c>
      <c r="B47" s="8" t="s">
        <v>51</v>
      </c>
      <c r="C47" s="19"/>
      <c r="D47" s="19"/>
      <c r="E47" s="20">
        <v>952424</v>
      </c>
      <c r="F47" s="21">
        <v>947288</v>
      </c>
      <c r="G47" s="21">
        <v>25619</v>
      </c>
      <c r="H47" s="21"/>
      <c r="I47" s="21"/>
      <c r="J47" s="21">
        <v>25619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25619</v>
      </c>
      <c r="X47" s="21">
        <v>947288</v>
      </c>
      <c r="Y47" s="21">
        <v>-921669</v>
      </c>
      <c r="Z47" s="4">
        <v>-97.3</v>
      </c>
      <c r="AA47" s="19">
        <v>947288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1779036860</v>
      </c>
      <c r="D48" s="40">
        <f>+D28+D32+D38+D42+D47</f>
        <v>0</v>
      </c>
      <c r="E48" s="41">
        <f t="shared" si="9"/>
        <v>5041218328</v>
      </c>
      <c r="F48" s="42">
        <f t="shared" si="9"/>
        <v>4930892470</v>
      </c>
      <c r="G48" s="42">
        <f t="shared" si="9"/>
        <v>190639855</v>
      </c>
      <c r="H48" s="42">
        <f t="shared" si="9"/>
        <v>412567227</v>
      </c>
      <c r="I48" s="42">
        <f t="shared" si="9"/>
        <v>322551909</v>
      </c>
      <c r="J48" s="42">
        <f t="shared" si="9"/>
        <v>925758991</v>
      </c>
      <c r="K48" s="42">
        <f t="shared" si="9"/>
        <v>286808891</v>
      </c>
      <c r="L48" s="42">
        <f t="shared" si="9"/>
        <v>194108780</v>
      </c>
      <c r="M48" s="42">
        <f t="shared" si="9"/>
        <v>332382474</v>
      </c>
      <c r="N48" s="42">
        <f t="shared" si="9"/>
        <v>813300145</v>
      </c>
      <c r="O48" s="42">
        <f t="shared" si="9"/>
        <v>327223077</v>
      </c>
      <c r="P48" s="42">
        <f t="shared" si="9"/>
        <v>373199418</v>
      </c>
      <c r="Q48" s="42">
        <f t="shared" si="9"/>
        <v>337818472</v>
      </c>
      <c r="R48" s="42">
        <f t="shared" si="9"/>
        <v>1038240967</v>
      </c>
      <c r="S48" s="42">
        <f t="shared" si="9"/>
        <v>292497706</v>
      </c>
      <c r="T48" s="42">
        <f t="shared" si="9"/>
        <v>192366203</v>
      </c>
      <c r="U48" s="42">
        <f t="shared" si="9"/>
        <v>564603871</v>
      </c>
      <c r="V48" s="42">
        <f t="shared" si="9"/>
        <v>1049467780</v>
      </c>
      <c r="W48" s="42">
        <f t="shared" si="9"/>
        <v>3826767883</v>
      </c>
      <c r="X48" s="42">
        <f t="shared" si="9"/>
        <v>4930892470</v>
      </c>
      <c r="Y48" s="42">
        <f t="shared" si="9"/>
        <v>-1104124587</v>
      </c>
      <c r="Z48" s="43">
        <f>+IF(X48&lt;&gt;0,+(Y48/X48)*100,0)</f>
        <v>-22.391982662724747</v>
      </c>
      <c r="AA48" s="40">
        <f>+AA28+AA32+AA38+AA42+AA47</f>
        <v>4930892470</v>
      </c>
    </row>
    <row r="49" spans="1:27" ht="12.75">
      <c r="A49" s="14" t="s">
        <v>76</v>
      </c>
      <c r="B49" s="15"/>
      <c r="C49" s="44">
        <f aca="true" t="shared" si="10" ref="C49:Y49">+C25-C48</f>
        <v>-1101632725</v>
      </c>
      <c r="D49" s="44">
        <f>+D25-D48</f>
        <v>0</v>
      </c>
      <c r="E49" s="45">
        <f t="shared" si="10"/>
        <v>642425670</v>
      </c>
      <c r="F49" s="46">
        <f t="shared" si="10"/>
        <v>547121979</v>
      </c>
      <c r="G49" s="46">
        <f t="shared" si="10"/>
        <v>172656721</v>
      </c>
      <c r="H49" s="46">
        <f t="shared" si="10"/>
        <v>-133767041</v>
      </c>
      <c r="I49" s="46">
        <f t="shared" si="10"/>
        <v>-49169120</v>
      </c>
      <c r="J49" s="46">
        <f t="shared" si="10"/>
        <v>-10279440</v>
      </c>
      <c r="K49" s="46">
        <f t="shared" si="10"/>
        <v>33928492</v>
      </c>
      <c r="L49" s="46">
        <f t="shared" si="10"/>
        <v>117055046</v>
      </c>
      <c r="M49" s="46">
        <f t="shared" si="10"/>
        <v>314802892</v>
      </c>
      <c r="N49" s="46">
        <f t="shared" si="10"/>
        <v>465786430</v>
      </c>
      <c r="O49" s="46">
        <f t="shared" si="10"/>
        <v>10974799</v>
      </c>
      <c r="P49" s="46">
        <f t="shared" si="10"/>
        <v>24220233</v>
      </c>
      <c r="Q49" s="46">
        <f t="shared" si="10"/>
        <v>20407877</v>
      </c>
      <c r="R49" s="46">
        <f t="shared" si="10"/>
        <v>55602909</v>
      </c>
      <c r="S49" s="46">
        <f t="shared" si="10"/>
        <v>36265079</v>
      </c>
      <c r="T49" s="46">
        <f t="shared" si="10"/>
        <v>55411697</v>
      </c>
      <c r="U49" s="46">
        <f t="shared" si="10"/>
        <v>-188463349</v>
      </c>
      <c r="V49" s="46">
        <f t="shared" si="10"/>
        <v>-96786573</v>
      </c>
      <c r="W49" s="46">
        <f t="shared" si="10"/>
        <v>414323326</v>
      </c>
      <c r="X49" s="46">
        <f>IF(F25=F48,0,X25-X48)</f>
        <v>547121979</v>
      </c>
      <c r="Y49" s="46">
        <f t="shared" si="10"/>
        <v>-132798653</v>
      </c>
      <c r="Z49" s="47">
        <f>+IF(X49&lt;&gt;0,+(Y49/X49)*100,0)</f>
        <v>-24.2722204731607</v>
      </c>
      <c r="AA49" s="44">
        <f>+AA25-AA48</f>
        <v>547121979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937757535</v>
      </c>
      <c r="D5" s="19">
        <f>SUM(D6:D8)</f>
        <v>0</v>
      </c>
      <c r="E5" s="20">
        <f t="shared" si="0"/>
        <v>855461012</v>
      </c>
      <c r="F5" s="21">
        <f t="shared" si="0"/>
        <v>962997371</v>
      </c>
      <c r="G5" s="21">
        <f t="shared" si="0"/>
        <v>67720405</v>
      </c>
      <c r="H5" s="21">
        <f t="shared" si="0"/>
        <v>142451912</v>
      </c>
      <c r="I5" s="21">
        <f t="shared" si="0"/>
        <v>24634824</v>
      </c>
      <c r="J5" s="21">
        <f t="shared" si="0"/>
        <v>234807141</v>
      </c>
      <c r="K5" s="21">
        <f t="shared" si="0"/>
        <v>41387637</v>
      </c>
      <c r="L5" s="21">
        <f t="shared" si="0"/>
        <v>213379340</v>
      </c>
      <c r="M5" s="21">
        <f t="shared" si="0"/>
        <v>39470431</v>
      </c>
      <c r="N5" s="21">
        <f t="shared" si="0"/>
        <v>294237408</v>
      </c>
      <c r="O5" s="21">
        <f t="shared" si="0"/>
        <v>116994898</v>
      </c>
      <c r="P5" s="21">
        <f t="shared" si="0"/>
        <v>33912381</v>
      </c>
      <c r="Q5" s="21">
        <f t="shared" si="0"/>
        <v>34043692</v>
      </c>
      <c r="R5" s="21">
        <f t="shared" si="0"/>
        <v>184950971</v>
      </c>
      <c r="S5" s="21">
        <f t="shared" si="0"/>
        <v>33905699</v>
      </c>
      <c r="T5" s="21">
        <f t="shared" si="0"/>
        <v>34242341</v>
      </c>
      <c r="U5" s="21">
        <f t="shared" si="0"/>
        <v>0</v>
      </c>
      <c r="V5" s="21">
        <f t="shared" si="0"/>
        <v>68148040</v>
      </c>
      <c r="W5" s="21">
        <f t="shared" si="0"/>
        <v>782143560</v>
      </c>
      <c r="X5" s="21">
        <f t="shared" si="0"/>
        <v>962997371</v>
      </c>
      <c r="Y5" s="21">
        <f t="shared" si="0"/>
        <v>-180853811</v>
      </c>
      <c r="Z5" s="4">
        <f>+IF(X5&lt;&gt;0,+(Y5/X5)*100,0)</f>
        <v>-18.78030163386604</v>
      </c>
      <c r="AA5" s="19">
        <f>SUM(AA6:AA8)</f>
        <v>962997371</v>
      </c>
    </row>
    <row r="6" spans="1:27" ht="12.75">
      <c r="A6" s="5" t="s">
        <v>32</v>
      </c>
      <c r="B6" s="3"/>
      <c r="C6" s="22">
        <v>107151787</v>
      </c>
      <c r="D6" s="22"/>
      <c r="E6" s="23">
        <v>3897716</v>
      </c>
      <c r="F6" s="24">
        <v>39808097</v>
      </c>
      <c r="G6" s="24">
        <v>31279</v>
      </c>
      <c r="H6" s="24">
        <v>16570</v>
      </c>
      <c r="I6" s="24">
        <v>79945</v>
      </c>
      <c r="J6" s="24">
        <v>127794</v>
      </c>
      <c r="K6" s="24">
        <v>34663</v>
      </c>
      <c r="L6" s="24">
        <v>27010</v>
      </c>
      <c r="M6" s="24">
        <v>10624</v>
      </c>
      <c r="N6" s="24">
        <v>72297</v>
      </c>
      <c r="O6" s="24">
        <v>19172</v>
      </c>
      <c r="P6" s="24">
        <v>313490</v>
      </c>
      <c r="Q6" s="24">
        <v>128143</v>
      </c>
      <c r="R6" s="24">
        <v>460805</v>
      </c>
      <c r="S6" s="24"/>
      <c r="T6" s="24"/>
      <c r="U6" s="24"/>
      <c r="V6" s="24"/>
      <c r="W6" s="24">
        <v>660896</v>
      </c>
      <c r="X6" s="24">
        <v>39808097</v>
      </c>
      <c r="Y6" s="24">
        <v>-39147201</v>
      </c>
      <c r="Z6" s="6">
        <v>-98.34</v>
      </c>
      <c r="AA6" s="22">
        <v>39808097</v>
      </c>
    </row>
    <row r="7" spans="1:27" ht="12.75">
      <c r="A7" s="5" t="s">
        <v>33</v>
      </c>
      <c r="B7" s="3"/>
      <c r="C7" s="25">
        <v>830605748</v>
      </c>
      <c r="D7" s="25"/>
      <c r="E7" s="26">
        <v>851563296</v>
      </c>
      <c r="F7" s="27">
        <v>923189274</v>
      </c>
      <c r="G7" s="27">
        <v>67689126</v>
      </c>
      <c r="H7" s="27">
        <v>142435342</v>
      </c>
      <c r="I7" s="27">
        <v>24554879</v>
      </c>
      <c r="J7" s="27">
        <v>234679347</v>
      </c>
      <c r="K7" s="27">
        <v>41352974</v>
      </c>
      <c r="L7" s="27">
        <v>213352330</v>
      </c>
      <c r="M7" s="27">
        <v>39459807</v>
      </c>
      <c r="N7" s="27">
        <v>294165111</v>
      </c>
      <c r="O7" s="27">
        <v>116975726</v>
      </c>
      <c r="P7" s="27">
        <v>33598891</v>
      </c>
      <c r="Q7" s="27">
        <v>33915549</v>
      </c>
      <c r="R7" s="27">
        <v>184490166</v>
      </c>
      <c r="S7" s="27">
        <v>33905699</v>
      </c>
      <c r="T7" s="27">
        <v>34242341</v>
      </c>
      <c r="U7" s="27"/>
      <c r="V7" s="27">
        <v>68148040</v>
      </c>
      <c r="W7" s="27">
        <v>781482664</v>
      </c>
      <c r="X7" s="27">
        <v>923189274</v>
      </c>
      <c r="Y7" s="27">
        <v>-141706610</v>
      </c>
      <c r="Z7" s="7">
        <v>-15.35</v>
      </c>
      <c r="AA7" s="25">
        <v>923189274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37108972</v>
      </c>
      <c r="D9" s="19">
        <f>SUM(D10:D14)</f>
        <v>0</v>
      </c>
      <c r="E9" s="20">
        <f t="shared" si="1"/>
        <v>30666135</v>
      </c>
      <c r="F9" s="21">
        <f t="shared" si="1"/>
        <v>41955770</v>
      </c>
      <c r="G9" s="21">
        <f t="shared" si="1"/>
        <v>1105746</v>
      </c>
      <c r="H9" s="21">
        <f t="shared" si="1"/>
        <v>1366741</v>
      </c>
      <c r="I9" s="21">
        <f t="shared" si="1"/>
        <v>740451</v>
      </c>
      <c r="J9" s="21">
        <f t="shared" si="1"/>
        <v>3212938</v>
      </c>
      <c r="K9" s="21">
        <f t="shared" si="1"/>
        <v>1550451</v>
      </c>
      <c r="L9" s="21">
        <f t="shared" si="1"/>
        <v>5267357</v>
      </c>
      <c r="M9" s="21">
        <f t="shared" si="1"/>
        <v>1261742</v>
      </c>
      <c r="N9" s="21">
        <f t="shared" si="1"/>
        <v>8079550</v>
      </c>
      <c r="O9" s="21">
        <f t="shared" si="1"/>
        <v>3986366</v>
      </c>
      <c r="P9" s="21">
        <f t="shared" si="1"/>
        <v>1263320</v>
      </c>
      <c r="Q9" s="21">
        <f t="shared" si="1"/>
        <v>2480880</v>
      </c>
      <c r="R9" s="21">
        <f t="shared" si="1"/>
        <v>7730566</v>
      </c>
      <c r="S9" s="21">
        <f t="shared" si="1"/>
        <v>193365</v>
      </c>
      <c r="T9" s="21">
        <f t="shared" si="1"/>
        <v>119354</v>
      </c>
      <c r="U9" s="21">
        <f t="shared" si="1"/>
        <v>0</v>
      </c>
      <c r="V9" s="21">
        <f t="shared" si="1"/>
        <v>312719</v>
      </c>
      <c r="W9" s="21">
        <f t="shared" si="1"/>
        <v>19335773</v>
      </c>
      <c r="X9" s="21">
        <f t="shared" si="1"/>
        <v>41955770</v>
      </c>
      <c r="Y9" s="21">
        <f t="shared" si="1"/>
        <v>-22619997</v>
      </c>
      <c r="Z9" s="4">
        <f>+IF(X9&lt;&gt;0,+(Y9/X9)*100,0)</f>
        <v>-53.91391219848902</v>
      </c>
      <c r="AA9" s="19">
        <f>SUM(AA10:AA14)</f>
        <v>41955770</v>
      </c>
    </row>
    <row r="10" spans="1:27" ht="12.75">
      <c r="A10" s="5" t="s">
        <v>36</v>
      </c>
      <c r="B10" s="3"/>
      <c r="C10" s="22">
        <v>3484232</v>
      </c>
      <c r="D10" s="22"/>
      <c r="E10" s="23">
        <v>662568</v>
      </c>
      <c r="F10" s="24">
        <v>2655568</v>
      </c>
      <c r="G10" s="24">
        <v>137067</v>
      </c>
      <c r="H10" s="24">
        <v>135188</v>
      </c>
      <c r="I10" s="24">
        <v>122106</v>
      </c>
      <c r="J10" s="24">
        <v>394361</v>
      </c>
      <c r="K10" s="24">
        <v>302273</v>
      </c>
      <c r="L10" s="24">
        <v>155307</v>
      </c>
      <c r="M10" s="24">
        <v>182507</v>
      </c>
      <c r="N10" s="24">
        <v>640087</v>
      </c>
      <c r="O10" s="24">
        <v>144977</v>
      </c>
      <c r="P10" s="24">
        <v>248821</v>
      </c>
      <c r="Q10" s="24">
        <v>103368</v>
      </c>
      <c r="R10" s="24">
        <v>497166</v>
      </c>
      <c r="S10" s="24">
        <v>95413</v>
      </c>
      <c r="T10" s="24">
        <v>84538</v>
      </c>
      <c r="U10" s="24"/>
      <c r="V10" s="24">
        <v>179951</v>
      </c>
      <c r="W10" s="24">
        <v>1711565</v>
      </c>
      <c r="X10" s="24">
        <v>2655568</v>
      </c>
      <c r="Y10" s="24">
        <v>-944003</v>
      </c>
      <c r="Z10" s="6">
        <v>-35.55</v>
      </c>
      <c r="AA10" s="22">
        <v>2655568</v>
      </c>
    </row>
    <row r="11" spans="1:27" ht="12.75">
      <c r="A11" s="5" t="s">
        <v>37</v>
      </c>
      <c r="B11" s="3"/>
      <c r="C11" s="22">
        <v>2887493</v>
      </c>
      <c r="D11" s="22"/>
      <c r="E11" s="23">
        <v>15627255</v>
      </c>
      <c r="F11" s="24">
        <v>9770890</v>
      </c>
      <c r="G11" s="24">
        <v>8292</v>
      </c>
      <c r="H11" s="24">
        <v>41086</v>
      </c>
      <c r="I11" s="24">
        <v>10862</v>
      </c>
      <c r="J11" s="24">
        <v>60240</v>
      </c>
      <c r="K11" s="24">
        <v>136076</v>
      </c>
      <c r="L11" s="24">
        <v>160428</v>
      </c>
      <c r="M11" s="24">
        <v>51541</v>
      </c>
      <c r="N11" s="24">
        <v>348045</v>
      </c>
      <c r="O11" s="24">
        <v>37165</v>
      </c>
      <c r="P11" s="24">
        <v>41475</v>
      </c>
      <c r="Q11" s="24">
        <v>35563</v>
      </c>
      <c r="R11" s="24">
        <v>114203</v>
      </c>
      <c r="S11" s="24">
        <v>29539</v>
      </c>
      <c r="T11" s="24">
        <v>27765</v>
      </c>
      <c r="U11" s="24"/>
      <c r="V11" s="24">
        <v>57304</v>
      </c>
      <c r="W11" s="24">
        <v>579792</v>
      </c>
      <c r="X11" s="24">
        <v>9770890</v>
      </c>
      <c r="Y11" s="24">
        <v>-9191098</v>
      </c>
      <c r="Z11" s="6">
        <v>-94.07</v>
      </c>
      <c r="AA11" s="22">
        <v>9770890</v>
      </c>
    </row>
    <row r="12" spans="1:27" ht="12.75">
      <c r="A12" s="5" t="s">
        <v>38</v>
      </c>
      <c r="B12" s="3"/>
      <c r="C12" s="22">
        <v>30737247</v>
      </c>
      <c r="D12" s="22"/>
      <c r="E12" s="23">
        <v>14376312</v>
      </c>
      <c r="F12" s="24">
        <v>29529312</v>
      </c>
      <c r="G12" s="24">
        <v>960387</v>
      </c>
      <c r="H12" s="24">
        <v>1190467</v>
      </c>
      <c r="I12" s="24">
        <v>607483</v>
      </c>
      <c r="J12" s="24">
        <v>2758337</v>
      </c>
      <c r="K12" s="24">
        <v>1112102</v>
      </c>
      <c r="L12" s="24">
        <v>4951622</v>
      </c>
      <c r="M12" s="24">
        <v>1027694</v>
      </c>
      <c r="N12" s="24">
        <v>7091418</v>
      </c>
      <c r="O12" s="24">
        <v>3804224</v>
      </c>
      <c r="P12" s="24">
        <v>973024</v>
      </c>
      <c r="Q12" s="24">
        <v>2341949</v>
      </c>
      <c r="R12" s="24">
        <v>7119197</v>
      </c>
      <c r="S12" s="24">
        <v>68413</v>
      </c>
      <c r="T12" s="24">
        <v>7051</v>
      </c>
      <c r="U12" s="24"/>
      <c r="V12" s="24">
        <v>75464</v>
      </c>
      <c r="W12" s="24">
        <v>17044416</v>
      </c>
      <c r="X12" s="24">
        <v>29529312</v>
      </c>
      <c r="Y12" s="24">
        <v>-12484896</v>
      </c>
      <c r="Z12" s="6">
        <v>-42.28</v>
      </c>
      <c r="AA12" s="22">
        <v>29529312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28675811</v>
      </c>
      <c r="D15" s="19">
        <f>SUM(D16:D18)</f>
        <v>0</v>
      </c>
      <c r="E15" s="20">
        <f t="shared" si="2"/>
        <v>60512974</v>
      </c>
      <c r="F15" s="21">
        <f t="shared" si="2"/>
        <v>41181279</v>
      </c>
      <c r="G15" s="21">
        <f t="shared" si="2"/>
        <v>291145</v>
      </c>
      <c r="H15" s="21">
        <f t="shared" si="2"/>
        <v>362539</v>
      </c>
      <c r="I15" s="21">
        <f t="shared" si="2"/>
        <v>363277</v>
      </c>
      <c r="J15" s="21">
        <f t="shared" si="2"/>
        <v>1016961</v>
      </c>
      <c r="K15" s="21">
        <f t="shared" si="2"/>
        <v>476509</v>
      </c>
      <c r="L15" s="21">
        <f t="shared" si="2"/>
        <v>4813440</v>
      </c>
      <c r="M15" s="21">
        <f t="shared" si="2"/>
        <v>532458</v>
      </c>
      <c r="N15" s="21">
        <f t="shared" si="2"/>
        <v>5822407</v>
      </c>
      <c r="O15" s="21">
        <f t="shared" si="2"/>
        <v>8436111</v>
      </c>
      <c r="P15" s="21">
        <f t="shared" si="2"/>
        <v>5315736</v>
      </c>
      <c r="Q15" s="21">
        <f t="shared" si="2"/>
        <v>598412</v>
      </c>
      <c r="R15" s="21">
        <f t="shared" si="2"/>
        <v>14350259</v>
      </c>
      <c r="S15" s="21">
        <f t="shared" si="2"/>
        <v>223805</v>
      </c>
      <c r="T15" s="21">
        <f t="shared" si="2"/>
        <v>222363</v>
      </c>
      <c r="U15" s="21">
        <f t="shared" si="2"/>
        <v>0</v>
      </c>
      <c r="V15" s="21">
        <f t="shared" si="2"/>
        <v>446168</v>
      </c>
      <c r="W15" s="21">
        <f t="shared" si="2"/>
        <v>21635795</v>
      </c>
      <c r="X15" s="21">
        <f t="shared" si="2"/>
        <v>41181279</v>
      </c>
      <c r="Y15" s="21">
        <f t="shared" si="2"/>
        <v>-19545484</v>
      </c>
      <c r="Z15" s="4">
        <f>+IF(X15&lt;&gt;0,+(Y15/X15)*100,0)</f>
        <v>-47.46206158385707</v>
      </c>
      <c r="AA15" s="19">
        <f>SUM(AA16:AA18)</f>
        <v>41181279</v>
      </c>
    </row>
    <row r="16" spans="1:27" ht="12.75">
      <c r="A16" s="5" t="s">
        <v>42</v>
      </c>
      <c r="B16" s="3"/>
      <c r="C16" s="22">
        <v>8012689</v>
      </c>
      <c r="D16" s="22"/>
      <c r="E16" s="23">
        <v>9100814</v>
      </c>
      <c r="F16" s="24">
        <v>9100814</v>
      </c>
      <c r="G16" s="24">
        <v>291145</v>
      </c>
      <c r="H16" s="24">
        <v>345483</v>
      </c>
      <c r="I16" s="24">
        <v>356625</v>
      </c>
      <c r="J16" s="24">
        <v>993253</v>
      </c>
      <c r="K16" s="24">
        <v>450332</v>
      </c>
      <c r="L16" s="24">
        <v>1979178</v>
      </c>
      <c r="M16" s="24">
        <v>332476</v>
      </c>
      <c r="N16" s="24">
        <v>2761986</v>
      </c>
      <c r="O16" s="24">
        <v>1573917</v>
      </c>
      <c r="P16" s="24">
        <v>671848</v>
      </c>
      <c r="Q16" s="24">
        <v>567171</v>
      </c>
      <c r="R16" s="24">
        <v>2812936</v>
      </c>
      <c r="S16" s="24">
        <v>223805</v>
      </c>
      <c r="T16" s="24">
        <v>222363</v>
      </c>
      <c r="U16" s="24"/>
      <c r="V16" s="24">
        <v>446168</v>
      </c>
      <c r="W16" s="24">
        <v>7014343</v>
      </c>
      <c r="X16" s="24">
        <v>9100814</v>
      </c>
      <c r="Y16" s="24">
        <v>-2086471</v>
      </c>
      <c r="Z16" s="6">
        <v>-22.93</v>
      </c>
      <c r="AA16" s="22">
        <v>9100814</v>
      </c>
    </row>
    <row r="17" spans="1:27" ht="12.75">
      <c r="A17" s="5" t="s">
        <v>43</v>
      </c>
      <c r="B17" s="3"/>
      <c r="C17" s="22">
        <v>20477120</v>
      </c>
      <c r="D17" s="22"/>
      <c r="E17" s="23">
        <v>51395078</v>
      </c>
      <c r="F17" s="24">
        <v>32063383</v>
      </c>
      <c r="G17" s="24"/>
      <c r="H17" s="24"/>
      <c r="I17" s="24"/>
      <c r="J17" s="24"/>
      <c r="K17" s="24"/>
      <c r="L17" s="24">
        <v>2819373</v>
      </c>
      <c r="M17" s="24">
        <v>146516</v>
      </c>
      <c r="N17" s="24">
        <v>2965889</v>
      </c>
      <c r="O17" s="24">
        <v>6850848</v>
      </c>
      <c r="P17" s="24">
        <v>4637868</v>
      </c>
      <c r="Q17" s="24">
        <v>20000</v>
      </c>
      <c r="R17" s="24">
        <v>11508716</v>
      </c>
      <c r="S17" s="24"/>
      <c r="T17" s="24"/>
      <c r="U17" s="24"/>
      <c r="V17" s="24"/>
      <c r="W17" s="24">
        <v>14474605</v>
      </c>
      <c r="X17" s="24">
        <v>32063383</v>
      </c>
      <c r="Y17" s="24">
        <v>-17588778</v>
      </c>
      <c r="Z17" s="6">
        <v>-54.86</v>
      </c>
      <c r="AA17" s="22">
        <v>32063383</v>
      </c>
    </row>
    <row r="18" spans="1:27" ht="12.75">
      <c r="A18" s="5" t="s">
        <v>44</v>
      </c>
      <c r="B18" s="3"/>
      <c r="C18" s="22">
        <v>186002</v>
      </c>
      <c r="D18" s="22"/>
      <c r="E18" s="23">
        <v>17082</v>
      </c>
      <c r="F18" s="24">
        <v>17082</v>
      </c>
      <c r="G18" s="24"/>
      <c r="H18" s="24">
        <v>17056</v>
      </c>
      <c r="I18" s="24">
        <v>6652</v>
      </c>
      <c r="J18" s="24">
        <v>23708</v>
      </c>
      <c r="K18" s="24">
        <v>26177</v>
      </c>
      <c r="L18" s="24">
        <v>14889</v>
      </c>
      <c r="M18" s="24">
        <v>53466</v>
      </c>
      <c r="N18" s="24">
        <v>94532</v>
      </c>
      <c r="O18" s="24">
        <v>11346</v>
      </c>
      <c r="P18" s="24">
        <v>6020</v>
      </c>
      <c r="Q18" s="24">
        <v>11241</v>
      </c>
      <c r="R18" s="24">
        <v>28607</v>
      </c>
      <c r="S18" s="24"/>
      <c r="T18" s="24"/>
      <c r="U18" s="24"/>
      <c r="V18" s="24"/>
      <c r="W18" s="24">
        <v>146847</v>
      </c>
      <c r="X18" s="24">
        <v>17082</v>
      </c>
      <c r="Y18" s="24">
        <v>129765</v>
      </c>
      <c r="Z18" s="6">
        <v>759.66</v>
      </c>
      <c r="AA18" s="22">
        <v>17082</v>
      </c>
    </row>
    <row r="19" spans="1:27" ht="12.75">
      <c r="A19" s="2" t="s">
        <v>45</v>
      </c>
      <c r="B19" s="8"/>
      <c r="C19" s="19">
        <f aca="true" t="shared" si="3" ref="C19:Y19">SUM(C20:C23)</f>
        <v>1939030070</v>
      </c>
      <c r="D19" s="19">
        <f>SUM(D20:D23)</f>
        <v>0</v>
      </c>
      <c r="E19" s="20">
        <f t="shared" si="3"/>
        <v>1892533324</v>
      </c>
      <c r="F19" s="21">
        <f t="shared" si="3"/>
        <v>2041047118</v>
      </c>
      <c r="G19" s="21">
        <f t="shared" si="3"/>
        <v>159994411</v>
      </c>
      <c r="H19" s="21">
        <f t="shared" si="3"/>
        <v>158920277</v>
      </c>
      <c r="I19" s="21">
        <f t="shared" si="3"/>
        <v>146788816</v>
      </c>
      <c r="J19" s="21">
        <f t="shared" si="3"/>
        <v>465703504</v>
      </c>
      <c r="K19" s="21">
        <f t="shared" si="3"/>
        <v>179352149</v>
      </c>
      <c r="L19" s="21">
        <f t="shared" si="3"/>
        <v>207050928</v>
      </c>
      <c r="M19" s="21">
        <f t="shared" si="3"/>
        <v>155767601</v>
      </c>
      <c r="N19" s="21">
        <f t="shared" si="3"/>
        <v>542170678</v>
      </c>
      <c r="O19" s="21">
        <f t="shared" si="3"/>
        <v>164090798</v>
      </c>
      <c r="P19" s="21">
        <f t="shared" si="3"/>
        <v>163441230</v>
      </c>
      <c r="Q19" s="21">
        <f t="shared" si="3"/>
        <v>167022934</v>
      </c>
      <c r="R19" s="21">
        <f t="shared" si="3"/>
        <v>494554962</v>
      </c>
      <c r="S19" s="21">
        <f t="shared" si="3"/>
        <v>143907387</v>
      </c>
      <c r="T19" s="21">
        <f t="shared" si="3"/>
        <v>163924915</v>
      </c>
      <c r="U19" s="21">
        <f t="shared" si="3"/>
        <v>0</v>
      </c>
      <c r="V19" s="21">
        <f t="shared" si="3"/>
        <v>307832302</v>
      </c>
      <c r="W19" s="21">
        <f t="shared" si="3"/>
        <v>1810261446</v>
      </c>
      <c r="X19" s="21">
        <f t="shared" si="3"/>
        <v>2041047118</v>
      </c>
      <c r="Y19" s="21">
        <f t="shared" si="3"/>
        <v>-230785672</v>
      </c>
      <c r="Z19" s="4">
        <f>+IF(X19&lt;&gt;0,+(Y19/X19)*100,0)</f>
        <v>-11.307219219228235</v>
      </c>
      <c r="AA19" s="19">
        <f>SUM(AA20:AA23)</f>
        <v>2041047118</v>
      </c>
    </row>
    <row r="20" spans="1:27" ht="12.75">
      <c r="A20" s="5" t="s">
        <v>46</v>
      </c>
      <c r="B20" s="3"/>
      <c r="C20" s="22">
        <v>836854544</v>
      </c>
      <c r="D20" s="22"/>
      <c r="E20" s="23">
        <v>930692345</v>
      </c>
      <c r="F20" s="24">
        <v>949325642</v>
      </c>
      <c r="G20" s="24">
        <v>73679324</v>
      </c>
      <c r="H20" s="24">
        <v>77551411</v>
      </c>
      <c r="I20" s="24">
        <v>70790208</v>
      </c>
      <c r="J20" s="24">
        <v>222020943</v>
      </c>
      <c r="K20" s="24">
        <v>75174669</v>
      </c>
      <c r="L20" s="24">
        <v>88504371</v>
      </c>
      <c r="M20" s="24">
        <v>52565982</v>
      </c>
      <c r="N20" s="24">
        <v>216245022</v>
      </c>
      <c r="O20" s="24">
        <v>71638938</v>
      </c>
      <c r="P20" s="24">
        <v>69939015</v>
      </c>
      <c r="Q20" s="24">
        <v>66515794</v>
      </c>
      <c r="R20" s="24">
        <v>208093747</v>
      </c>
      <c r="S20" s="24">
        <v>58846696</v>
      </c>
      <c r="T20" s="24">
        <v>64785144</v>
      </c>
      <c r="U20" s="24"/>
      <c r="V20" s="24">
        <v>123631840</v>
      </c>
      <c r="W20" s="24">
        <v>769991552</v>
      </c>
      <c r="X20" s="24">
        <v>949325642</v>
      </c>
      <c r="Y20" s="24">
        <v>-179334090</v>
      </c>
      <c r="Z20" s="6">
        <v>-18.89</v>
      </c>
      <c r="AA20" s="22">
        <v>949325642</v>
      </c>
    </row>
    <row r="21" spans="1:27" ht="12.75">
      <c r="A21" s="5" t="s">
        <v>47</v>
      </c>
      <c r="B21" s="3"/>
      <c r="C21" s="22">
        <v>764031292</v>
      </c>
      <c r="D21" s="22"/>
      <c r="E21" s="23">
        <v>656598434</v>
      </c>
      <c r="F21" s="24">
        <v>760878566</v>
      </c>
      <c r="G21" s="24">
        <v>58504280</v>
      </c>
      <c r="H21" s="24">
        <v>53604184</v>
      </c>
      <c r="I21" s="24">
        <v>61241749</v>
      </c>
      <c r="J21" s="24">
        <v>173350213</v>
      </c>
      <c r="K21" s="24">
        <v>63656929</v>
      </c>
      <c r="L21" s="24">
        <v>90144982</v>
      </c>
      <c r="M21" s="24">
        <v>75479592</v>
      </c>
      <c r="N21" s="24">
        <v>229281503</v>
      </c>
      <c r="O21" s="24">
        <v>60966737</v>
      </c>
      <c r="P21" s="24">
        <v>67926032</v>
      </c>
      <c r="Q21" s="24">
        <v>72820691</v>
      </c>
      <c r="R21" s="24">
        <v>201713460</v>
      </c>
      <c r="S21" s="24">
        <v>57630067</v>
      </c>
      <c r="T21" s="24">
        <v>71036945</v>
      </c>
      <c r="U21" s="24"/>
      <c r="V21" s="24">
        <v>128667012</v>
      </c>
      <c r="W21" s="24">
        <v>733012188</v>
      </c>
      <c r="X21" s="24">
        <v>760878566</v>
      </c>
      <c r="Y21" s="24">
        <v>-27866378</v>
      </c>
      <c r="Z21" s="6">
        <v>-3.66</v>
      </c>
      <c r="AA21" s="22">
        <v>760878566</v>
      </c>
    </row>
    <row r="22" spans="1:27" ht="12.75">
      <c r="A22" s="5" t="s">
        <v>48</v>
      </c>
      <c r="B22" s="3"/>
      <c r="C22" s="25">
        <v>132790454</v>
      </c>
      <c r="D22" s="25"/>
      <c r="E22" s="26">
        <v>133193238</v>
      </c>
      <c r="F22" s="27">
        <v>135709430</v>
      </c>
      <c r="G22" s="27">
        <v>9879830</v>
      </c>
      <c r="H22" s="27">
        <v>9820713</v>
      </c>
      <c r="I22" s="27">
        <v>6368765</v>
      </c>
      <c r="J22" s="27">
        <v>26069308</v>
      </c>
      <c r="K22" s="27">
        <v>13075080</v>
      </c>
      <c r="L22" s="27">
        <v>10286211</v>
      </c>
      <c r="M22" s="27">
        <v>9680293</v>
      </c>
      <c r="N22" s="27">
        <v>33041584</v>
      </c>
      <c r="O22" s="27">
        <v>13619516</v>
      </c>
      <c r="P22" s="27">
        <v>8948899</v>
      </c>
      <c r="Q22" s="27">
        <v>9720605</v>
      </c>
      <c r="R22" s="27">
        <v>32289020</v>
      </c>
      <c r="S22" s="27">
        <v>9405568</v>
      </c>
      <c r="T22" s="27">
        <v>9796810</v>
      </c>
      <c r="U22" s="27"/>
      <c r="V22" s="27">
        <v>19202378</v>
      </c>
      <c r="W22" s="27">
        <v>110602290</v>
      </c>
      <c r="X22" s="27">
        <v>135709430</v>
      </c>
      <c r="Y22" s="27">
        <v>-25107140</v>
      </c>
      <c r="Z22" s="7">
        <v>-18.5</v>
      </c>
      <c r="AA22" s="25">
        <v>135709430</v>
      </c>
    </row>
    <row r="23" spans="1:27" ht="12.75">
      <c r="A23" s="5" t="s">
        <v>49</v>
      </c>
      <c r="B23" s="3"/>
      <c r="C23" s="22">
        <v>205353780</v>
      </c>
      <c r="D23" s="22"/>
      <c r="E23" s="23">
        <v>172049307</v>
      </c>
      <c r="F23" s="24">
        <v>195133480</v>
      </c>
      <c r="G23" s="24">
        <v>17930977</v>
      </c>
      <c r="H23" s="24">
        <v>17943969</v>
      </c>
      <c r="I23" s="24">
        <v>8388094</v>
      </c>
      <c r="J23" s="24">
        <v>44263040</v>
      </c>
      <c r="K23" s="24">
        <v>27445471</v>
      </c>
      <c r="L23" s="24">
        <v>18115364</v>
      </c>
      <c r="M23" s="24">
        <v>18041734</v>
      </c>
      <c r="N23" s="24">
        <v>63602569</v>
      </c>
      <c r="O23" s="24">
        <v>17865607</v>
      </c>
      <c r="P23" s="24">
        <v>16627284</v>
      </c>
      <c r="Q23" s="24">
        <v>17965844</v>
      </c>
      <c r="R23" s="24">
        <v>52458735</v>
      </c>
      <c r="S23" s="24">
        <v>18025056</v>
      </c>
      <c r="T23" s="24">
        <v>18306016</v>
      </c>
      <c r="U23" s="24"/>
      <c r="V23" s="24">
        <v>36331072</v>
      </c>
      <c r="W23" s="24">
        <v>196655416</v>
      </c>
      <c r="X23" s="24">
        <v>195133480</v>
      </c>
      <c r="Y23" s="24">
        <v>1521936</v>
      </c>
      <c r="Z23" s="6">
        <v>0.78</v>
      </c>
      <c r="AA23" s="22">
        <v>195133480</v>
      </c>
    </row>
    <row r="24" spans="1:27" ht="12.75">
      <c r="A24" s="2" t="s">
        <v>50</v>
      </c>
      <c r="B24" s="8" t="s">
        <v>51</v>
      </c>
      <c r="C24" s="19">
        <v>20272254</v>
      </c>
      <c r="D24" s="19"/>
      <c r="E24" s="20">
        <v>30082493</v>
      </c>
      <c r="F24" s="21">
        <v>15983222</v>
      </c>
      <c r="G24" s="21"/>
      <c r="H24" s="21"/>
      <c r="I24" s="21">
        <v>2671315</v>
      </c>
      <c r="J24" s="21">
        <v>2671315</v>
      </c>
      <c r="K24" s="21">
        <v>1366346</v>
      </c>
      <c r="L24" s="21"/>
      <c r="M24" s="21">
        <v>3006797</v>
      </c>
      <c r="N24" s="21">
        <v>4373143</v>
      </c>
      <c r="O24" s="21">
        <v>243028</v>
      </c>
      <c r="P24" s="21"/>
      <c r="Q24" s="21"/>
      <c r="R24" s="21">
        <v>243028</v>
      </c>
      <c r="S24" s="21"/>
      <c r="T24" s="21"/>
      <c r="U24" s="21"/>
      <c r="V24" s="21"/>
      <c r="W24" s="21">
        <v>7287486</v>
      </c>
      <c r="X24" s="21">
        <v>15983222</v>
      </c>
      <c r="Y24" s="21">
        <v>-8695736</v>
      </c>
      <c r="Z24" s="4">
        <v>-54.41</v>
      </c>
      <c r="AA24" s="19">
        <v>15983222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2962844642</v>
      </c>
      <c r="D25" s="40">
        <f>+D5+D9+D15+D19+D24</f>
        <v>0</v>
      </c>
      <c r="E25" s="41">
        <f t="shared" si="4"/>
        <v>2869255938</v>
      </c>
      <c r="F25" s="42">
        <f t="shared" si="4"/>
        <v>3103164760</v>
      </c>
      <c r="G25" s="42">
        <f t="shared" si="4"/>
        <v>229111707</v>
      </c>
      <c r="H25" s="42">
        <f t="shared" si="4"/>
        <v>303101469</v>
      </c>
      <c r="I25" s="42">
        <f t="shared" si="4"/>
        <v>175198683</v>
      </c>
      <c r="J25" s="42">
        <f t="shared" si="4"/>
        <v>707411859</v>
      </c>
      <c r="K25" s="42">
        <f t="shared" si="4"/>
        <v>224133092</v>
      </c>
      <c r="L25" s="42">
        <f t="shared" si="4"/>
        <v>430511065</v>
      </c>
      <c r="M25" s="42">
        <f t="shared" si="4"/>
        <v>200039029</v>
      </c>
      <c r="N25" s="42">
        <f t="shared" si="4"/>
        <v>854683186</v>
      </c>
      <c r="O25" s="42">
        <f t="shared" si="4"/>
        <v>293751201</v>
      </c>
      <c r="P25" s="42">
        <f t="shared" si="4"/>
        <v>203932667</v>
      </c>
      <c r="Q25" s="42">
        <f t="shared" si="4"/>
        <v>204145918</v>
      </c>
      <c r="R25" s="42">
        <f t="shared" si="4"/>
        <v>701829786</v>
      </c>
      <c r="S25" s="42">
        <f t="shared" si="4"/>
        <v>178230256</v>
      </c>
      <c r="T25" s="42">
        <f t="shared" si="4"/>
        <v>198508973</v>
      </c>
      <c r="U25" s="42">
        <f t="shared" si="4"/>
        <v>0</v>
      </c>
      <c r="V25" s="42">
        <f t="shared" si="4"/>
        <v>376739229</v>
      </c>
      <c r="W25" s="42">
        <f t="shared" si="4"/>
        <v>2640664060</v>
      </c>
      <c r="X25" s="42">
        <f t="shared" si="4"/>
        <v>3103164760</v>
      </c>
      <c r="Y25" s="42">
        <f t="shared" si="4"/>
        <v>-462500700</v>
      </c>
      <c r="Z25" s="43">
        <f>+IF(X25&lt;&gt;0,+(Y25/X25)*100,0)</f>
        <v>-14.904161904700155</v>
      </c>
      <c r="AA25" s="40">
        <f>+AA5+AA9+AA15+AA19+AA24</f>
        <v>3103164760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605560688</v>
      </c>
      <c r="D28" s="19">
        <f>SUM(D29:D31)</f>
        <v>0</v>
      </c>
      <c r="E28" s="20">
        <f t="shared" si="5"/>
        <v>603802674</v>
      </c>
      <c r="F28" s="21">
        <f t="shared" si="5"/>
        <v>505243082</v>
      </c>
      <c r="G28" s="21">
        <f t="shared" si="5"/>
        <v>16930280</v>
      </c>
      <c r="H28" s="21">
        <f t="shared" si="5"/>
        <v>30846345</v>
      </c>
      <c r="I28" s="21">
        <f t="shared" si="5"/>
        <v>31369368</v>
      </c>
      <c r="J28" s="21">
        <f t="shared" si="5"/>
        <v>79145993</v>
      </c>
      <c r="K28" s="21">
        <f t="shared" si="5"/>
        <v>31368614</v>
      </c>
      <c r="L28" s="21">
        <f t="shared" si="5"/>
        <v>30851330</v>
      </c>
      <c r="M28" s="21">
        <f t="shared" si="5"/>
        <v>98731488</v>
      </c>
      <c r="N28" s="21">
        <f t="shared" si="5"/>
        <v>160951432</v>
      </c>
      <c r="O28" s="21">
        <f t="shared" si="5"/>
        <v>144685893</v>
      </c>
      <c r="P28" s="21">
        <f t="shared" si="5"/>
        <v>38175912</v>
      </c>
      <c r="Q28" s="21">
        <f t="shared" si="5"/>
        <v>38564895</v>
      </c>
      <c r="R28" s="21">
        <f t="shared" si="5"/>
        <v>221426700</v>
      </c>
      <c r="S28" s="21">
        <f t="shared" si="5"/>
        <v>26642038</v>
      </c>
      <c r="T28" s="21">
        <f t="shared" si="5"/>
        <v>25419082</v>
      </c>
      <c r="U28" s="21">
        <f t="shared" si="5"/>
        <v>0</v>
      </c>
      <c r="V28" s="21">
        <f t="shared" si="5"/>
        <v>52061120</v>
      </c>
      <c r="W28" s="21">
        <f t="shared" si="5"/>
        <v>513585245</v>
      </c>
      <c r="X28" s="21">
        <f t="shared" si="5"/>
        <v>505243082</v>
      </c>
      <c r="Y28" s="21">
        <f t="shared" si="5"/>
        <v>8342163</v>
      </c>
      <c r="Z28" s="4">
        <f>+IF(X28&lt;&gt;0,+(Y28/X28)*100,0)</f>
        <v>1.6511186985436053</v>
      </c>
      <c r="AA28" s="19">
        <f>SUM(AA29:AA31)</f>
        <v>505243082</v>
      </c>
    </row>
    <row r="29" spans="1:27" ht="12.75">
      <c r="A29" s="5" t="s">
        <v>32</v>
      </c>
      <c r="B29" s="3"/>
      <c r="C29" s="22">
        <v>237160799</v>
      </c>
      <c r="D29" s="22"/>
      <c r="E29" s="23">
        <v>318912010</v>
      </c>
      <c r="F29" s="24">
        <v>265347620</v>
      </c>
      <c r="G29" s="24">
        <v>10056306</v>
      </c>
      <c r="H29" s="24">
        <v>22212900</v>
      </c>
      <c r="I29" s="24">
        <v>20459265</v>
      </c>
      <c r="J29" s="24">
        <v>52728471</v>
      </c>
      <c r="K29" s="24">
        <v>18645113</v>
      </c>
      <c r="L29" s="24">
        <v>18432377</v>
      </c>
      <c r="M29" s="24">
        <v>35858103</v>
      </c>
      <c r="N29" s="24">
        <v>72935593</v>
      </c>
      <c r="O29" s="24">
        <v>16267774</v>
      </c>
      <c r="P29" s="24">
        <v>21752566</v>
      </c>
      <c r="Q29" s="24">
        <v>22649508</v>
      </c>
      <c r="R29" s="24">
        <v>60669848</v>
      </c>
      <c r="S29" s="24">
        <v>18231400</v>
      </c>
      <c r="T29" s="24">
        <v>15566541</v>
      </c>
      <c r="U29" s="24"/>
      <c r="V29" s="24">
        <v>33797941</v>
      </c>
      <c r="W29" s="24">
        <v>220131853</v>
      </c>
      <c r="X29" s="24">
        <v>265347620</v>
      </c>
      <c r="Y29" s="24">
        <v>-45215767</v>
      </c>
      <c r="Z29" s="6">
        <v>-17.04</v>
      </c>
      <c r="AA29" s="22">
        <v>265347620</v>
      </c>
    </row>
    <row r="30" spans="1:27" ht="12.75">
      <c r="A30" s="5" t="s">
        <v>33</v>
      </c>
      <c r="B30" s="3"/>
      <c r="C30" s="25">
        <v>363650293</v>
      </c>
      <c r="D30" s="25"/>
      <c r="E30" s="26">
        <v>279832893</v>
      </c>
      <c r="F30" s="27">
        <v>235091164</v>
      </c>
      <c r="G30" s="27">
        <v>6528133</v>
      </c>
      <c r="H30" s="27">
        <v>8240828</v>
      </c>
      <c r="I30" s="27">
        <v>10466915</v>
      </c>
      <c r="J30" s="27">
        <v>25235876</v>
      </c>
      <c r="K30" s="27">
        <v>12256714</v>
      </c>
      <c r="L30" s="27">
        <v>12036340</v>
      </c>
      <c r="M30" s="27">
        <v>62451952</v>
      </c>
      <c r="N30" s="27">
        <v>86745006</v>
      </c>
      <c r="O30" s="27">
        <v>128066762</v>
      </c>
      <c r="P30" s="27">
        <v>16058908</v>
      </c>
      <c r="Q30" s="27">
        <v>15534418</v>
      </c>
      <c r="R30" s="27">
        <v>159660088</v>
      </c>
      <c r="S30" s="27">
        <v>8050468</v>
      </c>
      <c r="T30" s="27">
        <v>9402541</v>
      </c>
      <c r="U30" s="27"/>
      <c r="V30" s="27">
        <v>17453009</v>
      </c>
      <c r="W30" s="27">
        <v>289093979</v>
      </c>
      <c r="X30" s="27">
        <v>235091164</v>
      </c>
      <c r="Y30" s="27">
        <v>54002815</v>
      </c>
      <c r="Z30" s="7">
        <v>22.97</v>
      </c>
      <c r="AA30" s="25">
        <v>235091164</v>
      </c>
    </row>
    <row r="31" spans="1:27" ht="12.75">
      <c r="A31" s="5" t="s">
        <v>34</v>
      </c>
      <c r="B31" s="3"/>
      <c r="C31" s="22">
        <v>4749596</v>
      </c>
      <c r="D31" s="22"/>
      <c r="E31" s="23">
        <v>5057771</v>
      </c>
      <c r="F31" s="24">
        <v>4804298</v>
      </c>
      <c r="G31" s="24">
        <v>345841</v>
      </c>
      <c r="H31" s="24">
        <v>392617</v>
      </c>
      <c r="I31" s="24">
        <v>443188</v>
      </c>
      <c r="J31" s="24">
        <v>1181646</v>
      </c>
      <c r="K31" s="24">
        <v>466787</v>
      </c>
      <c r="L31" s="24">
        <v>382613</v>
      </c>
      <c r="M31" s="24">
        <v>421433</v>
      </c>
      <c r="N31" s="24">
        <v>1270833</v>
      </c>
      <c r="O31" s="24">
        <v>351357</v>
      </c>
      <c r="P31" s="24">
        <v>364438</v>
      </c>
      <c r="Q31" s="24">
        <v>380969</v>
      </c>
      <c r="R31" s="24">
        <v>1096764</v>
      </c>
      <c r="S31" s="24">
        <v>360170</v>
      </c>
      <c r="T31" s="24">
        <v>450000</v>
      </c>
      <c r="U31" s="24"/>
      <c r="V31" s="24">
        <v>810170</v>
      </c>
      <c r="W31" s="24">
        <v>4359413</v>
      </c>
      <c r="X31" s="24">
        <v>4804298</v>
      </c>
      <c r="Y31" s="24">
        <v>-444885</v>
      </c>
      <c r="Z31" s="6">
        <v>-9.26</v>
      </c>
      <c r="AA31" s="22">
        <v>4804298</v>
      </c>
    </row>
    <row r="32" spans="1:27" ht="12.75">
      <c r="A32" s="2" t="s">
        <v>35</v>
      </c>
      <c r="B32" s="3"/>
      <c r="C32" s="19">
        <f aca="true" t="shared" si="6" ref="C32:Y32">SUM(C33:C37)</f>
        <v>276373523</v>
      </c>
      <c r="D32" s="19">
        <f>SUM(D33:D37)</f>
        <v>0</v>
      </c>
      <c r="E32" s="20">
        <f t="shared" si="6"/>
        <v>291510025</v>
      </c>
      <c r="F32" s="21">
        <f t="shared" si="6"/>
        <v>263824445</v>
      </c>
      <c r="G32" s="21">
        <f t="shared" si="6"/>
        <v>14986473</v>
      </c>
      <c r="H32" s="21">
        <f t="shared" si="6"/>
        <v>18165193</v>
      </c>
      <c r="I32" s="21">
        <f t="shared" si="6"/>
        <v>18476110</v>
      </c>
      <c r="J32" s="21">
        <f t="shared" si="6"/>
        <v>51627776</v>
      </c>
      <c r="K32" s="21">
        <f t="shared" si="6"/>
        <v>19838630</v>
      </c>
      <c r="L32" s="21">
        <f t="shared" si="6"/>
        <v>19568973</v>
      </c>
      <c r="M32" s="21">
        <f t="shared" si="6"/>
        <v>31621632</v>
      </c>
      <c r="N32" s="21">
        <f t="shared" si="6"/>
        <v>71029235</v>
      </c>
      <c r="O32" s="21">
        <f t="shared" si="6"/>
        <v>19985763</v>
      </c>
      <c r="P32" s="21">
        <f t="shared" si="6"/>
        <v>20522247</v>
      </c>
      <c r="Q32" s="21">
        <f t="shared" si="6"/>
        <v>22223357</v>
      </c>
      <c r="R32" s="21">
        <f t="shared" si="6"/>
        <v>62731367</v>
      </c>
      <c r="S32" s="21">
        <f t="shared" si="6"/>
        <v>17499533</v>
      </c>
      <c r="T32" s="21">
        <f t="shared" si="6"/>
        <v>18770228</v>
      </c>
      <c r="U32" s="21">
        <f t="shared" si="6"/>
        <v>0</v>
      </c>
      <c r="V32" s="21">
        <f t="shared" si="6"/>
        <v>36269761</v>
      </c>
      <c r="W32" s="21">
        <f t="shared" si="6"/>
        <v>221658139</v>
      </c>
      <c r="X32" s="21">
        <f t="shared" si="6"/>
        <v>263824445</v>
      </c>
      <c r="Y32" s="21">
        <f t="shared" si="6"/>
        <v>-42166306</v>
      </c>
      <c r="Z32" s="4">
        <f>+IF(X32&lt;&gt;0,+(Y32/X32)*100,0)</f>
        <v>-15.982713808040039</v>
      </c>
      <c r="AA32" s="19">
        <f>SUM(AA33:AA37)</f>
        <v>263824445</v>
      </c>
    </row>
    <row r="33" spans="1:27" ht="12.75">
      <c r="A33" s="5" t="s">
        <v>36</v>
      </c>
      <c r="B33" s="3"/>
      <c r="C33" s="22">
        <v>43042001</v>
      </c>
      <c r="D33" s="22"/>
      <c r="E33" s="23">
        <v>73861898</v>
      </c>
      <c r="F33" s="24">
        <v>73542514</v>
      </c>
      <c r="G33" s="24">
        <v>2651449</v>
      </c>
      <c r="H33" s="24">
        <v>3355758</v>
      </c>
      <c r="I33" s="24">
        <v>3055965</v>
      </c>
      <c r="J33" s="24">
        <v>9063172</v>
      </c>
      <c r="K33" s="24">
        <v>3537639</v>
      </c>
      <c r="L33" s="24">
        <v>3645197</v>
      </c>
      <c r="M33" s="24">
        <v>14569295</v>
      </c>
      <c r="N33" s="24">
        <v>21752131</v>
      </c>
      <c r="O33" s="24">
        <v>4076360</v>
      </c>
      <c r="P33" s="24">
        <v>5787236</v>
      </c>
      <c r="Q33" s="24">
        <v>5766465</v>
      </c>
      <c r="R33" s="24">
        <v>15630061</v>
      </c>
      <c r="S33" s="24">
        <v>3051391</v>
      </c>
      <c r="T33" s="24">
        <v>3439865</v>
      </c>
      <c r="U33" s="24"/>
      <c r="V33" s="24">
        <v>6491256</v>
      </c>
      <c r="W33" s="24">
        <v>52936620</v>
      </c>
      <c r="X33" s="24">
        <v>73542514</v>
      </c>
      <c r="Y33" s="24">
        <v>-20605894</v>
      </c>
      <c r="Z33" s="6">
        <v>-28.02</v>
      </c>
      <c r="AA33" s="22">
        <v>73542514</v>
      </c>
    </row>
    <row r="34" spans="1:27" ht="12.75">
      <c r="A34" s="5" t="s">
        <v>37</v>
      </c>
      <c r="B34" s="3"/>
      <c r="C34" s="22">
        <v>138070860</v>
      </c>
      <c r="D34" s="22"/>
      <c r="E34" s="23">
        <v>102739435</v>
      </c>
      <c r="F34" s="24">
        <v>75278665</v>
      </c>
      <c r="G34" s="24">
        <v>4397275</v>
      </c>
      <c r="H34" s="24">
        <v>5366667</v>
      </c>
      <c r="I34" s="24">
        <v>6579215</v>
      </c>
      <c r="J34" s="24">
        <v>16343157</v>
      </c>
      <c r="K34" s="24">
        <v>6999133</v>
      </c>
      <c r="L34" s="24">
        <v>6903583</v>
      </c>
      <c r="M34" s="24">
        <v>7700576</v>
      </c>
      <c r="N34" s="24">
        <v>21603292</v>
      </c>
      <c r="O34" s="24">
        <v>6983745</v>
      </c>
      <c r="P34" s="24">
        <v>5578838</v>
      </c>
      <c r="Q34" s="24">
        <v>6534849</v>
      </c>
      <c r="R34" s="24">
        <v>19097432</v>
      </c>
      <c r="S34" s="24">
        <v>5496184</v>
      </c>
      <c r="T34" s="24">
        <v>6228754</v>
      </c>
      <c r="U34" s="24"/>
      <c r="V34" s="24">
        <v>11724938</v>
      </c>
      <c r="W34" s="24">
        <v>68768819</v>
      </c>
      <c r="X34" s="24">
        <v>75278665</v>
      </c>
      <c r="Y34" s="24">
        <v>-6509846</v>
      </c>
      <c r="Z34" s="6">
        <v>-8.65</v>
      </c>
      <c r="AA34" s="22">
        <v>75278665</v>
      </c>
    </row>
    <row r="35" spans="1:27" ht="12.75">
      <c r="A35" s="5" t="s">
        <v>38</v>
      </c>
      <c r="B35" s="3"/>
      <c r="C35" s="22">
        <v>94601491</v>
      </c>
      <c r="D35" s="22"/>
      <c r="E35" s="23">
        <v>113989961</v>
      </c>
      <c r="F35" s="24">
        <v>114106200</v>
      </c>
      <c r="G35" s="24">
        <v>7889926</v>
      </c>
      <c r="H35" s="24">
        <v>9394945</v>
      </c>
      <c r="I35" s="24">
        <v>8792737</v>
      </c>
      <c r="J35" s="24">
        <v>26077608</v>
      </c>
      <c r="K35" s="24">
        <v>9235503</v>
      </c>
      <c r="L35" s="24">
        <v>8972000</v>
      </c>
      <c r="M35" s="24">
        <v>9303568</v>
      </c>
      <c r="N35" s="24">
        <v>27511071</v>
      </c>
      <c r="O35" s="24">
        <v>8876715</v>
      </c>
      <c r="P35" s="24">
        <v>8993386</v>
      </c>
      <c r="Q35" s="24">
        <v>9843812</v>
      </c>
      <c r="R35" s="24">
        <v>27713913</v>
      </c>
      <c r="S35" s="24">
        <v>8873314</v>
      </c>
      <c r="T35" s="24">
        <v>9053587</v>
      </c>
      <c r="U35" s="24"/>
      <c r="V35" s="24">
        <v>17926901</v>
      </c>
      <c r="W35" s="24">
        <v>99229493</v>
      </c>
      <c r="X35" s="24">
        <v>114106200</v>
      </c>
      <c r="Y35" s="24">
        <v>-14876707</v>
      </c>
      <c r="Z35" s="6">
        <v>-13.04</v>
      </c>
      <c r="AA35" s="22">
        <v>114106200</v>
      </c>
    </row>
    <row r="36" spans="1:27" ht="12.75">
      <c r="A36" s="5" t="s">
        <v>39</v>
      </c>
      <c r="B36" s="3"/>
      <c r="C36" s="22">
        <v>524208</v>
      </c>
      <c r="D36" s="22"/>
      <c r="E36" s="23">
        <v>536964</v>
      </c>
      <c r="F36" s="24">
        <v>660738</v>
      </c>
      <c r="G36" s="24">
        <v>47823</v>
      </c>
      <c r="H36" s="24">
        <v>47823</v>
      </c>
      <c r="I36" s="24">
        <v>48193</v>
      </c>
      <c r="J36" s="24">
        <v>143839</v>
      </c>
      <c r="K36" s="24">
        <v>65061</v>
      </c>
      <c r="L36" s="24">
        <v>48193</v>
      </c>
      <c r="M36" s="24">
        <v>48193</v>
      </c>
      <c r="N36" s="24">
        <v>161447</v>
      </c>
      <c r="O36" s="24">
        <v>48394</v>
      </c>
      <c r="P36" s="24">
        <v>59938</v>
      </c>
      <c r="Q36" s="24">
        <v>73717</v>
      </c>
      <c r="R36" s="24">
        <v>182049</v>
      </c>
      <c r="S36" s="24">
        <v>48394</v>
      </c>
      <c r="T36" s="24">
        <v>48022</v>
      </c>
      <c r="U36" s="24"/>
      <c r="V36" s="24">
        <v>96416</v>
      </c>
      <c r="W36" s="24">
        <v>583751</v>
      </c>
      <c r="X36" s="24">
        <v>660738</v>
      </c>
      <c r="Y36" s="24">
        <v>-76987</v>
      </c>
      <c r="Z36" s="6">
        <v>-11.65</v>
      </c>
      <c r="AA36" s="22">
        <v>660738</v>
      </c>
    </row>
    <row r="37" spans="1:27" ht="12.75">
      <c r="A37" s="5" t="s">
        <v>40</v>
      </c>
      <c r="B37" s="3"/>
      <c r="C37" s="25">
        <v>134963</v>
      </c>
      <c r="D37" s="25"/>
      <c r="E37" s="26">
        <v>381767</v>
      </c>
      <c r="F37" s="27">
        <v>236328</v>
      </c>
      <c r="G37" s="27"/>
      <c r="H37" s="27"/>
      <c r="I37" s="27"/>
      <c r="J37" s="27"/>
      <c r="K37" s="27">
        <v>1294</v>
      </c>
      <c r="L37" s="27"/>
      <c r="M37" s="27"/>
      <c r="N37" s="27">
        <v>1294</v>
      </c>
      <c r="O37" s="27">
        <v>549</v>
      </c>
      <c r="P37" s="27">
        <v>102849</v>
      </c>
      <c r="Q37" s="27">
        <v>4514</v>
      </c>
      <c r="R37" s="27">
        <v>107912</v>
      </c>
      <c r="S37" s="27">
        <v>30250</v>
      </c>
      <c r="T37" s="27"/>
      <c r="U37" s="27"/>
      <c r="V37" s="27">
        <v>30250</v>
      </c>
      <c r="W37" s="27">
        <v>139456</v>
      </c>
      <c r="X37" s="27">
        <v>236328</v>
      </c>
      <c r="Y37" s="27">
        <v>-96872</v>
      </c>
      <c r="Z37" s="7">
        <v>-40.99</v>
      </c>
      <c r="AA37" s="25">
        <v>236328</v>
      </c>
    </row>
    <row r="38" spans="1:27" ht="12.75">
      <c r="A38" s="2" t="s">
        <v>41</v>
      </c>
      <c r="B38" s="8"/>
      <c r="C38" s="19">
        <f aca="true" t="shared" si="7" ref="C38:Y38">SUM(C39:C41)</f>
        <v>219377543</v>
      </c>
      <c r="D38" s="19">
        <f>SUM(D39:D41)</f>
        <v>0</v>
      </c>
      <c r="E38" s="20">
        <f t="shared" si="7"/>
        <v>270870025</v>
      </c>
      <c r="F38" s="21">
        <f t="shared" si="7"/>
        <v>222272976</v>
      </c>
      <c r="G38" s="21">
        <f t="shared" si="7"/>
        <v>6883292</v>
      </c>
      <c r="H38" s="21">
        <f t="shared" si="7"/>
        <v>8424863</v>
      </c>
      <c r="I38" s="21">
        <f t="shared" si="7"/>
        <v>12549491</v>
      </c>
      <c r="J38" s="21">
        <f t="shared" si="7"/>
        <v>27857646</v>
      </c>
      <c r="K38" s="21">
        <f t="shared" si="7"/>
        <v>11380983</v>
      </c>
      <c r="L38" s="21">
        <f t="shared" si="7"/>
        <v>12795458</v>
      </c>
      <c r="M38" s="21">
        <f t="shared" si="7"/>
        <v>62546728</v>
      </c>
      <c r="N38" s="21">
        <f t="shared" si="7"/>
        <v>86723169</v>
      </c>
      <c r="O38" s="21">
        <f t="shared" si="7"/>
        <v>10014133</v>
      </c>
      <c r="P38" s="21">
        <f t="shared" si="7"/>
        <v>19140634</v>
      </c>
      <c r="Q38" s="21">
        <f t="shared" si="7"/>
        <v>18357485</v>
      </c>
      <c r="R38" s="21">
        <f t="shared" si="7"/>
        <v>47512252</v>
      </c>
      <c r="S38" s="21">
        <f t="shared" si="7"/>
        <v>8924788</v>
      </c>
      <c r="T38" s="21">
        <f t="shared" si="7"/>
        <v>8036420</v>
      </c>
      <c r="U38" s="21">
        <f t="shared" si="7"/>
        <v>0</v>
      </c>
      <c r="V38" s="21">
        <f t="shared" si="7"/>
        <v>16961208</v>
      </c>
      <c r="W38" s="21">
        <f t="shared" si="7"/>
        <v>179054275</v>
      </c>
      <c r="X38" s="21">
        <f t="shared" si="7"/>
        <v>222272976</v>
      </c>
      <c r="Y38" s="21">
        <f t="shared" si="7"/>
        <v>-43218701</v>
      </c>
      <c r="Z38" s="4">
        <f>+IF(X38&lt;&gt;0,+(Y38/X38)*100,0)</f>
        <v>-19.443974601752757</v>
      </c>
      <c r="AA38" s="19">
        <f>SUM(AA39:AA41)</f>
        <v>222272976</v>
      </c>
    </row>
    <row r="39" spans="1:27" ht="12.75">
      <c r="A39" s="5" t="s">
        <v>42</v>
      </c>
      <c r="B39" s="3"/>
      <c r="C39" s="22">
        <v>46949465</v>
      </c>
      <c r="D39" s="22"/>
      <c r="E39" s="23">
        <v>68286012</v>
      </c>
      <c r="F39" s="24">
        <v>56322967</v>
      </c>
      <c r="G39" s="24">
        <v>3703817</v>
      </c>
      <c r="H39" s="24">
        <v>4390688</v>
      </c>
      <c r="I39" s="24">
        <v>4320406</v>
      </c>
      <c r="J39" s="24">
        <v>12414911</v>
      </c>
      <c r="K39" s="24">
        <v>3897148</v>
      </c>
      <c r="L39" s="24">
        <v>4307944</v>
      </c>
      <c r="M39" s="24">
        <v>4625524</v>
      </c>
      <c r="N39" s="24">
        <v>12830616</v>
      </c>
      <c r="O39" s="24">
        <v>4255315</v>
      </c>
      <c r="P39" s="24">
        <v>4025183</v>
      </c>
      <c r="Q39" s="24">
        <v>4152574</v>
      </c>
      <c r="R39" s="24">
        <v>12433072</v>
      </c>
      <c r="S39" s="24">
        <v>3797865</v>
      </c>
      <c r="T39" s="24">
        <v>3829283</v>
      </c>
      <c r="U39" s="24"/>
      <c r="V39" s="24">
        <v>7627148</v>
      </c>
      <c r="W39" s="24">
        <v>45305747</v>
      </c>
      <c r="X39" s="24">
        <v>56322967</v>
      </c>
      <c r="Y39" s="24">
        <v>-11017220</v>
      </c>
      <c r="Z39" s="6">
        <v>-19.56</v>
      </c>
      <c r="AA39" s="22">
        <v>56322967</v>
      </c>
    </row>
    <row r="40" spans="1:27" ht="12.75">
      <c r="A40" s="5" t="s">
        <v>43</v>
      </c>
      <c r="B40" s="3"/>
      <c r="C40" s="22">
        <v>171293693</v>
      </c>
      <c r="D40" s="22"/>
      <c r="E40" s="23">
        <v>198114382</v>
      </c>
      <c r="F40" s="24">
        <v>163923354</v>
      </c>
      <c r="G40" s="24">
        <v>3078226</v>
      </c>
      <c r="H40" s="24">
        <v>3904362</v>
      </c>
      <c r="I40" s="24">
        <v>8142847</v>
      </c>
      <c r="J40" s="24">
        <v>15125435</v>
      </c>
      <c r="K40" s="24">
        <v>7398272</v>
      </c>
      <c r="L40" s="24">
        <v>8347292</v>
      </c>
      <c r="M40" s="24">
        <v>57823395</v>
      </c>
      <c r="N40" s="24">
        <v>73568959</v>
      </c>
      <c r="O40" s="24">
        <v>5648021</v>
      </c>
      <c r="P40" s="24">
        <v>15021830</v>
      </c>
      <c r="Q40" s="24">
        <v>14094107</v>
      </c>
      <c r="R40" s="24">
        <v>34763958</v>
      </c>
      <c r="S40" s="24">
        <v>5049652</v>
      </c>
      <c r="T40" s="24">
        <v>4108670</v>
      </c>
      <c r="U40" s="24"/>
      <c r="V40" s="24">
        <v>9158322</v>
      </c>
      <c r="W40" s="24">
        <v>132616674</v>
      </c>
      <c r="X40" s="24">
        <v>163923354</v>
      </c>
      <c r="Y40" s="24">
        <v>-31306680</v>
      </c>
      <c r="Z40" s="6">
        <v>-19.1</v>
      </c>
      <c r="AA40" s="22">
        <v>163923354</v>
      </c>
    </row>
    <row r="41" spans="1:27" ht="12.75">
      <c r="A41" s="5" t="s">
        <v>44</v>
      </c>
      <c r="B41" s="3"/>
      <c r="C41" s="22">
        <v>1134385</v>
      </c>
      <c r="D41" s="22"/>
      <c r="E41" s="23">
        <v>4469631</v>
      </c>
      <c r="F41" s="24">
        <v>2026655</v>
      </c>
      <c r="G41" s="24">
        <v>101249</v>
      </c>
      <c r="H41" s="24">
        <v>129813</v>
      </c>
      <c r="I41" s="24">
        <v>86238</v>
      </c>
      <c r="J41" s="24">
        <v>317300</v>
      </c>
      <c r="K41" s="24">
        <v>85563</v>
      </c>
      <c r="L41" s="24">
        <v>140222</v>
      </c>
      <c r="M41" s="24">
        <v>97809</v>
      </c>
      <c r="N41" s="24">
        <v>323594</v>
      </c>
      <c r="O41" s="24">
        <v>110797</v>
      </c>
      <c r="P41" s="24">
        <v>93621</v>
      </c>
      <c r="Q41" s="24">
        <v>110804</v>
      </c>
      <c r="R41" s="24">
        <v>315222</v>
      </c>
      <c r="S41" s="24">
        <v>77271</v>
      </c>
      <c r="T41" s="24">
        <v>98467</v>
      </c>
      <c r="U41" s="24"/>
      <c r="V41" s="24">
        <v>175738</v>
      </c>
      <c r="W41" s="24">
        <v>1131854</v>
      </c>
      <c r="X41" s="24">
        <v>2026655</v>
      </c>
      <c r="Y41" s="24">
        <v>-894801</v>
      </c>
      <c r="Z41" s="6">
        <v>-44.15</v>
      </c>
      <c r="AA41" s="22">
        <v>2026655</v>
      </c>
    </row>
    <row r="42" spans="1:27" ht="12.75">
      <c r="A42" s="2" t="s">
        <v>45</v>
      </c>
      <c r="B42" s="8"/>
      <c r="C42" s="19">
        <f aca="true" t="shared" si="8" ref="C42:Y42">SUM(C43:C46)</f>
        <v>2147922982</v>
      </c>
      <c r="D42" s="19">
        <f>SUM(D43:D46)</f>
        <v>0</v>
      </c>
      <c r="E42" s="20">
        <f t="shared" si="8"/>
        <v>2024239835</v>
      </c>
      <c r="F42" s="21">
        <f t="shared" si="8"/>
        <v>2110182208</v>
      </c>
      <c r="G42" s="21">
        <f t="shared" si="8"/>
        <v>97718876</v>
      </c>
      <c r="H42" s="21">
        <f t="shared" si="8"/>
        <v>71792461</v>
      </c>
      <c r="I42" s="21">
        <f t="shared" si="8"/>
        <v>65102413</v>
      </c>
      <c r="J42" s="21">
        <f t="shared" si="8"/>
        <v>234613750</v>
      </c>
      <c r="K42" s="21">
        <f t="shared" si="8"/>
        <v>106601928</v>
      </c>
      <c r="L42" s="21">
        <f t="shared" si="8"/>
        <v>96110641</v>
      </c>
      <c r="M42" s="21">
        <f t="shared" si="8"/>
        <v>639616260</v>
      </c>
      <c r="N42" s="21">
        <f t="shared" si="8"/>
        <v>842328829</v>
      </c>
      <c r="O42" s="21">
        <f t="shared" si="8"/>
        <v>78382527</v>
      </c>
      <c r="P42" s="21">
        <f t="shared" si="8"/>
        <v>137936290</v>
      </c>
      <c r="Q42" s="21">
        <f t="shared" si="8"/>
        <v>180027271</v>
      </c>
      <c r="R42" s="21">
        <f t="shared" si="8"/>
        <v>396346088</v>
      </c>
      <c r="S42" s="21">
        <f t="shared" si="8"/>
        <v>55620651</v>
      </c>
      <c r="T42" s="21">
        <f t="shared" si="8"/>
        <v>59291757</v>
      </c>
      <c r="U42" s="21">
        <f t="shared" si="8"/>
        <v>0</v>
      </c>
      <c r="V42" s="21">
        <f t="shared" si="8"/>
        <v>114912408</v>
      </c>
      <c r="W42" s="21">
        <f t="shared" si="8"/>
        <v>1588201075</v>
      </c>
      <c r="X42" s="21">
        <f t="shared" si="8"/>
        <v>2110182208</v>
      </c>
      <c r="Y42" s="21">
        <f t="shared" si="8"/>
        <v>-521981133</v>
      </c>
      <c r="Z42" s="4">
        <f>+IF(X42&lt;&gt;0,+(Y42/X42)*100,0)</f>
        <v>-24.736306230859853</v>
      </c>
      <c r="AA42" s="19">
        <f>SUM(AA43:AA46)</f>
        <v>2110182208</v>
      </c>
    </row>
    <row r="43" spans="1:27" ht="12.75">
      <c r="A43" s="5" t="s">
        <v>46</v>
      </c>
      <c r="B43" s="3"/>
      <c r="C43" s="22">
        <v>1139677106</v>
      </c>
      <c r="D43" s="22"/>
      <c r="E43" s="23">
        <v>986756915</v>
      </c>
      <c r="F43" s="24">
        <v>996202298</v>
      </c>
      <c r="G43" s="24">
        <v>75577612</v>
      </c>
      <c r="H43" s="24">
        <v>24323931</v>
      </c>
      <c r="I43" s="24">
        <v>13775272</v>
      </c>
      <c r="J43" s="24">
        <v>113676815</v>
      </c>
      <c r="K43" s="24">
        <v>42975719</v>
      </c>
      <c r="L43" s="24">
        <v>66439241</v>
      </c>
      <c r="M43" s="24">
        <v>300218526</v>
      </c>
      <c r="N43" s="24">
        <v>409633486</v>
      </c>
      <c r="O43" s="24">
        <v>12634331</v>
      </c>
      <c r="P43" s="24">
        <v>60167944</v>
      </c>
      <c r="Q43" s="24">
        <v>77677980</v>
      </c>
      <c r="R43" s="24">
        <v>150480255</v>
      </c>
      <c r="S43" s="24">
        <v>26954410</v>
      </c>
      <c r="T43" s="24">
        <v>30686574</v>
      </c>
      <c r="U43" s="24"/>
      <c r="V43" s="24">
        <v>57640984</v>
      </c>
      <c r="W43" s="24">
        <v>731431540</v>
      </c>
      <c r="X43" s="24">
        <v>996202298</v>
      </c>
      <c r="Y43" s="24">
        <v>-264770758</v>
      </c>
      <c r="Z43" s="6">
        <v>-26.58</v>
      </c>
      <c r="AA43" s="22">
        <v>996202298</v>
      </c>
    </row>
    <row r="44" spans="1:27" ht="12.75">
      <c r="A44" s="5" t="s">
        <v>47</v>
      </c>
      <c r="B44" s="3"/>
      <c r="C44" s="22">
        <v>683929798</v>
      </c>
      <c r="D44" s="22"/>
      <c r="E44" s="23">
        <v>684792008</v>
      </c>
      <c r="F44" s="24">
        <v>739036607</v>
      </c>
      <c r="G44" s="24">
        <v>11307985</v>
      </c>
      <c r="H44" s="24">
        <v>29528867</v>
      </c>
      <c r="I44" s="24">
        <v>35123407</v>
      </c>
      <c r="J44" s="24">
        <v>75960259</v>
      </c>
      <c r="K44" s="24">
        <v>43941558</v>
      </c>
      <c r="L44" s="24">
        <v>13270239</v>
      </c>
      <c r="M44" s="24">
        <v>203589143</v>
      </c>
      <c r="N44" s="24">
        <v>260800940</v>
      </c>
      <c r="O44" s="24">
        <v>40835753</v>
      </c>
      <c r="P44" s="24">
        <v>43611560</v>
      </c>
      <c r="Q44" s="24">
        <v>72923433</v>
      </c>
      <c r="R44" s="24">
        <v>157370746</v>
      </c>
      <c r="S44" s="24">
        <v>12566709</v>
      </c>
      <c r="T44" s="24">
        <v>13216941</v>
      </c>
      <c r="U44" s="24"/>
      <c r="V44" s="24">
        <v>25783650</v>
      </c>
      <c r="W44" s="24">
        <v>519915595</v>
      </c>
      <c r="X44" s="24">
        <v>739036607</v>
      </c>
      <c r="Y44" s="24">
        <v>-219121012</v>
      </c>
      <c r="Z44" s="6">
        <v>-29.65</v>
      </c>
      <c r="AA44" s="22">
        <v>739036607</v>
      </c>
    </row>
    <row r="45" spans="1:27" ht="12.75">
      <c r="A45" s="5" t="s">
        <v>48</v>
      </c>
      <c r="B45" s="3"/>
      <c r="C45" s="25">
        <v>147562711</v>
      </c>
      <c r="D45" s="25"/>
      <c r="E45" s="26">
        <v>178197144</v>
      </c>
      <c r="F45" s="27">
        <v>203395748</v>
      </c>
      <c r="G45" s="27">
        <v>3596759</v>
      </c>
      <c r="H45" s="27">
        <v>5088430</v>
      </c>
      <c r="I45" s="27">
        <v>5982737</v>
      </c>
      <c r="J45" s="27">
        <v>14667926</v>
      </c>
      <c r="K45" s="27">
        <v>6152020</v>
      </c>
      <c r="L45" s="27">
        <v>4498655</v>
      </c>
      <c r="M45" s="27">
        <v>74033056</v>
      </c>
      <c r="N45" s="27">
        <v>84683731</v>
      </c>
      <c r="O45" s="27">
        <v>8953764</v>
      </c>
      <c r="P45" s="27">
        <v>13917004</v>
      </c>
      <c r="Q45" s="27">
        <v>13474608</v>
      </c>
      <c r="R45" s="27">
        <v>36345376</v>
      </c>
      <c r="S45" s="27">
        <v>4464053</v>
      </c>
      <c r="T45" s="27">
        <v>5026518</v>
      </c>
      <c r="U45" s="27"/>
      <c r="V45" s="27">
        <v>9490571</v>
      </c>
      <c r="W45" s="27">
        <v>145187604</v>
      </c>
      <c r="X45" s="27">
        <v>203395748</v>
      </c>
      <c r="Y45" s="27">
        <v>-58208144</v>
      </c>
      <c r="Z45" s="7">
        <v>-28.62</v>
      </c>
      <c r="AA45" s="25">
        <v>203395748</v>
      </c>
    </row>
    <row r="46" spans="1:27" ht="12.75">
      <c r="A46" s="5" t="s">
        <v>49</v>
      </c>
      <c r="B46" s="3"/>
      <c r="C46" s="22">
        <v>176753367</v>
      </c>
      <c r="D46" s="22"/>
      <c r="E46" s="23">
        <v>174493768</v>
      </c>
      <c r="F46" s="24">
        <v>171547555</v>
      </c>
      <c r="G46" s="24">
        <v>7236520</v>
      </c>
      <c r="H46" s="24">
        <v>12851233</v>
      </c>
      <c r="I46" s="24">
        <v>10220997</v>
      </c>
      <c r="J46" s="24">
        <v>30308750</v>
      </c>
      <c r="K46" s="24">
        <v>13532631</v>
      </c>
      <c r="L46" s="24">
        <v>11902506</v>
      </c>
      <c r="M46" s="24">
        <v>61775535</v>
      </c>
      <c r="N46" s="24">
        <v>87210672</v>
      </c>
      <c r="O46" s="24">
        <v>15958679</v>
      </c>
      <c r="P46" s="24">
        <v>20239782</v>
      </c>
      <c r="Q46" s="24">
        <v>15951250</v>
      </c>
      <c r="R46" s="24">
        <v>52149711</v>
      </c>
      <c r="S46" s="24">
        <v>11635479</v>
      </c>
      <c r="T46" s="24">
        <v>10361724</v>
      </c>
      <c r="U46" s="24"/>
      <c r="V46" s="24">
        <v>21997203</v>
      </c>
      <c r="W46" s="24">
        <v>191666336</v>
      </c>
      <c r="X46" s="24">
        <v>171547555</v>
      </c>
      <c r="Y46" s="24">
        <v>20118781</v>
      </c>
      <c r="Z46" s="6">
        <v>11.73</v>
      </c>
      <c r="AA46" s="22">
        <v>171547555</v>
      </c>
    </row>
    <row r="47" spans="1:27" ht="12.75">
      <c r="A47" s="2" t="s">
        <v>50</v>
      </c>
      <c r="B47" s="8" t="s">
        <v>51</v>
      </c>
      <c r="C47" s="19">
        <v>20091691</v>
      </c>
      <c r="D47" s="19"/>
      <c r="E47" s="20">
        <v>26789264</v>
      </c>
      <c r="F47" s="21">
        <v>22174745</v>
      </c>
      <c r="G47" s="21">
        <v>1494691</v>
      </c>
      <c r="H47" s="21">
        <v>1470832</v>
      </c>
      <c r="I47" s="21">
        <v>1424722</v>
      </c>
      <c r="J47" s="21">
        <v>4390245</v>
      </c>
      <c r="K47" s="21">
        <v>1270045</v>
      </c>
      <c r="L47" s="21">
        <v>1755707</v>
      </c>
      <c r="M47" s="21">
        <v>3947712</v>
      </c>
      <c r="N47" s="21">
        <v>6973464</v>
      </c>
      <c r="O47" s="21">
        <v>1103356</v>
      </c>
      <c r="P47" s="21">
        <v>1526075</v>
      </c>
      <c r="Q47" s="21">
        <v>1723090</v>
      </c>
      <c r="R47" s="21">
        <v>4352521</v>
      </c>
      <c r="S47" s="21">
        <v>984146</v>
      </c>
      <c r="T47" s="21">
        <v>1115868</v>
      </c>
      <c r="U47" s="21"/>
      <c r="V47" s="21">
        <v>2100014</v>
      </c>
      <c r="W47" s="21">
        <v>17816244</v>
      </c>
      <c r="X47" s="21">
        <v>22174745</v>
      </c>
      <c r="Y47" s="21">
        <v>-4358501</v>
      </c>
      <c r="Z47" s="4">
        <v>-19.66</v>
      </c>
      <c r="AA47" s="19">
        <v>22174745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3269326427</v>
      </c>
      <c r="D48" s="40">
        <f>+D28+D32+D38+D42+D47</f>
        <v>0</v>
      </c>
      <c r="E48" s="41">
        <f t="shared" si="9"/>
        <v>3217211823</v>
      </c>
      <c r="F48" s="42">
        <f t="shared" si="9"/>
        <v>3123697456</v>
      </c>
      <c r="G48" s="42">
        <f t="shared" si="9"/>
        <v>138013612</v>
      </c>
      <c r="H48" s="42">
        <f t="shared" si="9"/>
        <v>130699694</v>
      </c>
      <c r="I48" s="42">
        <f t="shared" si="9"/>
        <v>128922104</v>
      </c>
      <c r="J48" s="42">
        <f t="shared" si="9"/>
        <v>397635410</v>
      </c>
      <c r="K48" s="42">
        <f t="shared" si="9"/>
        <v>170460200</v>
      </c>
      <c r="L48" s="42">
        <f t="shared" si="9"/>
        <v>161082109</v>
      </c>
      <c r="M48" s="42">
        <f t="shared" si="9"/>
        <v>836463820</v>
      </c>
      <c r="N48" s="42">
        <f t="shared" si="9"/>
        <v>1168006129</v>
      </c>
      <c r="O48" s="42">
        <f t="shared" si="9"/>
        <v>254171672</v>
      </c>
      <c r="P48" s="42">
        <f t="shared" si="9"/>
        <v>217301158</v>
      </c>
      <c r="Q48" s="42">
        <f t="shared" si="9"/>
        <v>260896098</v>
      </c>
      <c r="R48" s="42">
        <f t="shared" si="9"/>
        <v>732368928</v>
      </c>
      <c r="S48" s="42">
        <f t="shared" si="9"/>
        <v>109671156</v>
      </c>
      <c r="T48" s="42">
        <f t="shared" si="9"/>
        <v>112633355</v>
      </c>
      <c r="U48" s="42">
        <f t="shared" si="9"/>
        <v>0</v>
      </c>
      <c r="V48" s="42">
        <f t="shared" si="9"/>
        <v>222304511</v>
      </c>
      <c r="W48" s="42">
        <f t="shared" si="9"/>
        <v>2520314978</v>
      </c>
      <c r="X48" s="42">
        <f t="shared" si="9"/>
        <v>3123697456</v>
      </c>
      <c r="Y48" s="42">
        <f t="shared" si="9"/>
        <v>-603382478</v>
      </c>
      <c r="Z48" s="43">
        <f>+IF(X48&lt;&gt;0,+(Y48/X48)*100,0)</f>
        <v>-19.316290597894575</v>
      </c>
      <c r="AA48" s="40">
        <f>+AA28+AA32+AA38+AA42+AA47</f>
        <v>3123697456</v>
      </c>
    </row>
    <row r="49" spans="1:27" ht="12.75">
      <c r="A49" s="14" t="s">
        <v>76</v>
      </c>
      <c r="B49" s="15"/>
      <c r="C49" s="44">
        <f aca="true" t="shared" si="10" ref="C49:Y49">+C25-C48</f>
        <v>-306481785</v>
      </c>
      <c r="D49" s="44">
        <f>+D25-D48</f>
        <v>0</v>
      </c>
      <c r="E49" s="45">
        <f t="shared" si="10"/>
        <v>-347955885</v>
      </c>
      <c r="F49" s="46">
        <f t="shared" si="10"/>
        <v>-20532696</v>
      </c>
      <c r="G49" s="46">
        <f t="shared" si="10"/>
        <v>91098095</v>
      </c>
      <c r="H49" s="46">
        <f t="shared" si="10"/>
        <v>172401775</v>
      </c>
      <c r="I49" s="46">
        <f t="shared" si="10"/>
        <v>46276579</v>
      </c>
      <c r="J49" s="46">
        <f t="shared" si="10"/>
        <v>309776449</v>
      </c>
      <c r="K49" s="46">
        <f t="shared" si="10"/>
        <v>53672892</v>
      </c>
      <c r="L49" s="46">
        <f t="shared" si="10"/>
        <v>269428956</v>
      </c>
      <c r="M49" s="46">
        <f t="shared" si="10"/>
        <v>-636424791</v>
      </c>
      <c r="N49" s="46">
        <f t="shared" si="10"/>
        <v>-313322943</v>
      </c>
      <c r="O49" s="46">
        <f t="shared" si="10"/>
        <v>39579529</v>
      </c>
      <c r="P49" s="46">
        <f t="shared" si="10"/>
        <v>-13368491</v>
      </c>
      <c r="Q49" s="46">
        <f t="shared" si="10"/>
        <v>-56750180</v>
      </c>
      <c r="R49" s="46">
        <f t="shared" si="10"/>
        <v>-30539142</v>
      </c>
      <c r="S49" s="46">
        <f t="shared" si="10"/>
        <v>68559100</v>
      </c>
      <c r="T49" s="46">
        <f t="shared" si="10"/>
        <v>85875618</v>
      </c>
      <c r="U49" s="46">
        <f t="shared" si="10"/>
        <v>0</v>
      </c>
      <c r="V49" s="46">
        <f t="shared" si="10"/>
        <v>154434718</v>
      </c>
      <c r="W49" s="46">
        <f t="shared" si="10"/>
        <v>120349082</v>
      </c>
      <c r="X49" s="46">
        <f>IF(F25=F48,0,X25-X48)</f>
        <v>-20532696</v>
      </c>
      <c r="Y49" s="46">
        <f t="shared" si="10"/>
        <v>140881778</v>
      </c>
      <c r="Z49" s="47">
        <f>+IF(X49&lt;&gt;0,+(Y49/X49)*100,0)</f>
        <v>-686.1338520767073</v>
      </c>
      <c r="AA49" s="44">
        <f>+AA25-AA48</f>
        <v>-20532696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514990706</v>
      </c>
      <c r="D5" s="19">
        <f>SUM(D6:D8)</f>
        <v>0</v>
      </c>
      <c r="E5" s="20">
        <f t="shared" si="0"/>
        <v>499246220</v>
      </c>
      <c r="F5" s="21">
        <f t="shared" si="0"/>
        <v>519524220</v>
      </c>
      <c r="G5" s="21">
        <f t="shared" si="0"/>
        <v>10816897</v>
      </c>
      <c r="H5" s="21">
        <f t="shared" si="0"/>
        <v>125971527</v>
      </c>
      <c r="I5" s="21">
        <f t="shared" si="0"/>
        <v>21470115</v>
      </c>
      <c r="J5" s="21">
        <f t="shared" si="0"/>
        <v>158258539</v>
      </c>
      <c r="K5" s="21">
        <f t="shared" si="0"/>
        <v>21111973</v>
      </c>
      <c r="L5" s="21">
        <f t="shared" si="0"/>
        <v>23663149</v>
      </c>
      <c r="M5" s="21">
        <f t="shared" si="0"/>
        <v>105621439</v>
      </c>
      <c r="N5" s="21">
        <f t="shared" si="0"/>
        <v>150396561</v>
      </c>
      <c r="O5" s="21">
        <f t="shared" si="0"/>
        <v>22274783</v>
      </c>
      <c r="P5" s="21">
        <f t="shared" si="0"/>
        <v>21478475</v>
      </c>
      <c r="Q5" s="21">
        <f t="shared" si="0"/>
        <v>36224747</v>
      </c>
      <c r="R5" s="21">
        <f t="shared" si="0"/>
        <v>79978005</v>
      </c>
      <c r="S5" s="21">
        <f t="shared" si="0"/>
        <v>-893268</v>
      </c>
      <c r="T5" s="21">
        <f t="shared" si="0"/>
        <v>50007008</v>
      </c>
      <c r="U5" s="21">
        <f t="shared" si="0"/>
        <v>0</v>
      </c>
      <c r="V5" s="21">
        <f t="shared" si="0"/>
        <v>49113740</v>
      </c>
      <c r="W5" s="21">
        <f t="shared" si="0"/>
        <v>437746845</v>
      </c>
      <c r="X5" s="21">
        <f t="shared" si="0"/>
        <v>519524220</v>
      </c>
      <c r="Y5" s="21">
        <f t="shared" si="0"/>
        <v>-81777375</v>
      </c>
      <c r="Z5" s="4">
        <f>+IF(X5&lt;&gt;0,+(Y5/X5)*100,0)</f>
        <v>-15.74082051458544</v>
      </c>
      <c r="AA5" s="19">
        <f>SUM(AA6:AA8)</f>
        <v>519524220</v>
      </c>
    </row>
    <row r="6" spans="1:27" ht="12.75">
      <c r="A6" s="5" t="s">
        <v>32</v>
      </c>
      <c r="B6" s="3"/>
      <c r="C6" s="22">
        <v>-1079060</v>
      </c>
      <c r="D6" s="22"/>
      <c r="E6" s="23">
        <v>-1000000</v>
      </c>
      <c r="F6" s="24">
        <v>-1000000</v>
      </c>
      <c r="G6" s="24"/>
      <c r="H6" s="24">
        <v>-97503</v>
      </c>
      <c r="I6" s="24">
        <v>-410978</v>
      </c>
      <c r="J6" s="24">
        <v>-508481</v>
      </c>
      <c r="K6" s="24">
        <v>13785</v>
      </c>
      <c r="L6" s="24">
        <v>-94010</v>
      </c>
      <c r="M6" s="24">
        <v>-156255</v>
      </c>
      <c r="N6" s="24">
        <v>-236480</v>
      </c>
      <c r="O6" s="24">
        <v>-83500</v>
      </c>
      <c r="P6" s="24">
        <v>-38823</v>
      </c>
      <c r="Q6" s="24">
        <v>-67870</v>
      </c>
      <c r="R6" s="24">
        <v>-190193</v>
      </c>
      <c r="S6" s="24"/>
      <c r="T6" s="24">
        <v>-30000</v>
      </c>
      <c r="U6" s="24"/>
      <c r="V6" s="24">
        <v>-30000</v>
      </c>
      <c r="W6" s="24">
        <v>-965154</v>
      </c>
      <c r="X6" s="24">
        <v>-1000000</v>
      </c>
      <c r="Y6" s="24">
        <v>34846</v>
      </c>
      <c r="Z6" s="6">
        <v>-3.48</v>
      </c>
      <c r="AA6" s="22">
        <v>-1000000</v>
      </c>
    </row>
    <row r="7" spans="1:27" ht="12.75">
      <c r="A7" s="5" t="s">
        <v>33</v>
      </c>
      <c r="B7" s="3"/>
      <c r="C7" s="25">
        <v>516069766</v>
      </c>
      <c r="D7" s="25"/>
      <c r="E7" s="26">
        <v>500246220</v>
      </c>
      <c r="F7" s="27">
        <v>520524220</v>
      </c>
      <c r="G7" s="27">
        <v>10816897</v>
      </c>
      <c r="H7" s="27">
        <v>126069030</v>
      </c>
      <c r="I7" s="27">
        <v>21881093</v>
      </c>
      <c r="J7" s="27">
        <v>158767020</v>
      </c>
      <c r="K7" s="27">
        <v>21098188</v>
      </c>
      <c r="L7" s="27">
        <v>23757159</v>
      </c>
      <c r="M7" s="27">
        <v>105777694</v>
      </c>
      <c r="N7" s="27">
        <v>150633041</v>
      </c>
      <c r="O7" s="27">
        <v>22358283</v>
      </c>
      <c r="P7" s="27">
        <v>21517298</v>
      </c>
      <c r="Q7" s="27">
        <v>36292617</v>
      </c>
      <c r="R7" s="27">
        <v>80168198</v>
      </c>
      <c r="S7" s="27">
        <v>-893268</v>
      </c>
      <c r="T7" s="27">
        <v>50037008</v>
      </c>
      <c r="U7" s="27"/>
      <c r="V7" s="27">
        <v>49143740</v>
      </c>
      <c r="W7" s="27">
        <v>438711999</v>
      </c>
      <c r="X7" s="27">
        <v>520524220</v>
      </c>
      <c r="Y7" s="27">
        <v>-81812221</v>
      </c>
      <c r="Z7" s="7">
        <v>-15.72</v>
      </c>
      <c r="AA7" s="25">
        <v>520524220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167443606</v>
      </c>
      <c r="D9" s="19">
        <f>SUM(D10:D14)</f>
        <v>0</v>
      </c>
      <c r="E9" s="20">
        <f t="shared" si="1"/>
        <v>101012794</v>
      </c>
      <c r="F9" s="21">
        <f t="shared" si="1"/>
        <v>49767688</v>
      </c>
      <c r="G9" s="21">
        <f t="shared" si="1"/>
        <v>262687</v>
      </c>
      <c r="H9" s="21">
        <f t="shared" si="1"/>
        <v>370448</v>
      </c>
      <c r="I9" s="21">
        <f t="shared" si="1"/>
        <v>484972</v>
      </c>
      <c r="J9" s="21">
        <f t="shared" si="1"/>
        <v>1118107</v>
      </c>
      <c r="K9" s="21">
        <f t="shared" si="1"/>
        <v>276996</v>
      </c>
      <c r="L9" s="21">
        <f t="shared" si="1"/>
        <v>441279</v>
      </c>
      <c r="M9" s="21">
        <f t="shared" si="1"/>
        <v>138433</v>
      </c>
      <c r="N9" s="21">
        <f t="shared" si="1"/>
        <v>856708</v>
      </c>
      <c r="O9" s="21">
        <f t="shared" si="1"/>
        <v>386165</v>
      </c>
      <c r="P9" s="21">
        <f t="shared" si="1"/>
        <v>1662032</v>
      </c>
      <c r="Q9" s="21">
        <f t="shared" si="1"/>
        <v>142203</v>
      </c>
      <c r="R9" s="21">
        <f t="shared" si="1"/>
        <v>2190400</v>
      </c>
      <c r="S9" s="21">
        <f t="shared" si="1"/>
        <v>-9356</v>
      </c>
      <c r="T9" s="21">
        <f t="shared" si="1"/>
        <v>1168109</v>
      </c>
      <c r="U9" s="21">
        <f t="shared" si="1"/>
        <v>0</v>
      </c>
      <c r="V9" s="21">
        <f t="shared" si="1"/>
        <v>1158753</v>
      </c>
      <c r="W9" s="21">
        <f t="shared" si="1"/>
        <v>5323968</v>
      </c>
      <c r="X9" s="21">
        <f t="shared" si="1"/>
        <v>49767688</v>
      </c>
      <c r="Y9" s="21">
        <f t="shared" si="1"/>
        <v>-44443720</v>
      </c>
      <c r="Z9" s="4">
        <f>+IF(X9&lt;&gt;0,+(Y9/X9)*100,0)</f>
        <v>-89.30236019804657</v>
      </c>
      <c r="AA9" s="19">
        <f>SUM(AA10:AA14)</f>
        <v>49767688</v>
      </c>
    </row>
    <row r="10" spans="1:27" ht="12.75">
      <c r="A10" s="5" t="s">
        <v>36</v>
      </c>
      <c r="B10" s="3"/>
      <c r="C10" s="22">
        <v>4335105</v>
      </c>
      <c r="D10" s="22"/>
      <c r="E10" s="23">
        <v>2753661</v>
      </c>
      <c r="F10" s="24">
        <v>2842661</v>
      </c>
      <c r="G10" s="24">
        <v>137049</v>
      </c>
      <c r="H10" s="24">
        <v>142533</v>
      </c>
      <c r="I10" s="24">
        <v>155063</v>
      </c>
      <c r="J10" s="24">
        <v>434645</v>
      </c>
      <c r="K10" s="24">
        <v>173244</v>
      </c>
      <c r="L10" s="24">
        <v>97491</v>
      </c>
      <c r="M10" s="24">
        <v>108728</v>
      </c>
      <c r="N10" s="24">
        <v>379463</v>
      </c>
      <c r="O10" s="24">
        <v>143886</v>
      </c>
      <c r="P10" s="24">
        <v>100837</v>
      </c>
      <c r="Q10" s="24">
        <v>98458</v>
      </c>
      <c r="R10" s="24">
        <v>343181</v>
      </c>
      <c r="S10" s="24"/>
      <c r="T10" s="24">
        <v>147808</v>
      </c>
      <c r="U10" s="24"/>
      <c r="V10" s="24">
        <v>147808</v>
      </c>
      <c r="W10" s="24">
        <v>1305097</v>
      </c>
      <c r="X10" s="24">
        <v>2842661</v>
      </c>
      <c r="Y10" s="24">
        <v>-1537564</v>
      </c>
      <c r="Z10" s="6">
        <v>-54.09</v>
      </c>
      <c r="AA10" s="22">
        <v>2842661</v>
      </c>
    </row>
    <row r="11" spans="1:27" ht="12.75">
      <c r="A11" s="5" t="s">
        <v>37</v>
      </c>
      <c r="B11" s="3"/>
      <c r="C11" s="22">
        <v>2094352</v>
      </c>
      <c r="D11" s="22"/>
      <c r="E11" s="23">
        <v>2546992</v>
      </c>
      <c r="F11" s="24">
        <v>1798243</v>
      </c>
      <c r="G11" s="24">
        <v>9641</v>
      </c>
      <c r="H11" s="24">
        <v>95730</v>
      </c>
      <c r="I11" s="24">
        <v>190967</v>
      </c>
      <c r="J11" s="24">
        <v>296338</v>
      </c>
      <c r="K11" s="24">
        <v>11124</v>
      </c>
      <c r="L11" s="24">
        <v>264565</v>
      </c>
      <c r="M11" s="24">
        <v>26458</v>
      </c>
      <c r="N11" s="24">
        <v>302147</v>
      </c>
      <c r="O11" s="24">
        <v>233449</v>
      </c>
      <c r="P11" s="24">
        <v>181284</v>
      </c>
      <c r="Q11" s="24">
        <v>37591</v>
      </c>
      <c r="R11" s="24">
        <v>452324</v>
      </c>
      <c r="S11" s="24">
        <v>-9356</v>
      </c>
      <c r="T11" s="24">
        <v>7301</v>
      </c>
      <c r="U11" s="24"/>
      <c r="V11" s="24">
        <v>-2055</v>
      </c>
      <c r="W11" s="24">
        <v>1048754</v>
      </c>
      <c r="X11" s="24">
        <v>1798243</v>
      </c>
      <c r="Y11" s="24">
        <v>-749489</v>
      </c>
      <c r="Z11" s="6">
        <v>-41.68</v>
      </c>
      <c r="AA11" s="22">
        <v>1798243</v>
      </c>
    </row>
    <row r="12" spans="1:27" ht="12.75">
      <c r="A12" s="5" t="s">
        <v>38</v>
      </c>
      <c r="B12" s="3"/>
      <c r="C12" s="22">
        <v>161014149</v>
      </c>
      <c r="D12" s="22"/>
      <c r="E12" s="23">
        <v>95712141</v>
      </c>
      <c r="F12" s="24">
        <v>45126784</v>
      </c>
      <c r="G12" s="24">
        <v>115997</v>
      </c>
      <c r="H12" s="24">
        <v>132185</v>
      </c>
      <c r="I12" s="24">
        <v>138942</v>
      </c>
      <c r="J12" s="24">
        <v>387124</v>
      </c>
      <c r="K12" s="24">
        <v>92628</v>
      </c>
      <c r="L12" s="24">
        <v>79223</v>
      </c>
      <c r="M12" s="24">
        <v>3247</v>
      </c>
      <c r="N12" s="24">
        <v>175098</v>
      </c>
      <c r="O12" s="24">
        <v>8830</v>
      </c>
      <c r="P12" s="24">
        <v>1379911</v>
      </c>
      <c r="Q12" s="24">
        <v>6154</v>
      </c>
      <c r="R12" s="24">
        <v>1394895</v>
      </c>
      <c r="S12" s="24"/>
      <c r="T12" s="24">
        <v>1013000</v>
      </c>
      <c r="U12" s="24"/>
      <c r="V12" s="24">
        <v>1013000</v>
      </c>
      <c r="W12" s="24">
        <v>2970117</v>
      </c>
      <c r="X12" s="24">
        <v>45126784</v>
      </c>
      <c r="Y12" s="24">
        <v>-42156667</v>
      </c>
      <c r="Z12" s="6">
        <v>-93.42</v>
      </c>
      <c r="AA12" s="22">
        <v>45126784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81770185</v>
      </c>
      <c r="D15" s="19">
        <f>SUM(D16:D18)</f>
        <v>0</v>
      </c>
      <c r="E15" s="20">
        <f t="shared" si="2"/>
        <v>90071552</v>
      </c>
      <c r="F15" s="21">
        <f t="shared" si="2"/>
        <v>94137550</v>
      </c>
      <c r="G15" s="21">
        <f t="shared" si="2"/>
        <v>3251965</v>
      </c>
      <c r="H15" s="21">
        <f t="shared" si="2"/>
        <v>781480</v>
      </c>
      <c r="I15" s="21">
        <f t="shared" si="2"/>
        <v>486121</v>
      </c>
      <c r="J15" s="21">
        <f t="shared" si="2"/>
        <v>4519566</v>
      </c>
      <c r="K15" s="21">
        <f t="shared" si="2"/>
        <v>1551162</v>
      </c>
      <c r="L15" s="21">
        <f t="shared" si="2"/>
        <v>23295537</v>
      </c>
      <c r="M15" s="21">
        <f t="shared" si="2"/>
        <v>1488163</v>
      </c>
      <c r="N15" s="21">
        <f t="shared" si="2"/>
        <v>26334862</v>
      </c>
      <c r="O15" s="21">
        <f t="shared" si="2"/>
        <v>12107351</v>
      </c>
      <c r="P15" s="21">
        <f t="shared" si="2"/>
        <v>1763467</v>
      </c>
      <c r="Q15" s="21">
        <f t="shared" si="2"/>
        <v>10030448</v>
      </c>
      <c r="R15" s="21">
        <f t="shared" si="2"/>
        <v>23901266</v>
      </c>
      <c r="S15" s="21">
        <f t="shared" si="2"/>
        <v>12958</v>
      </c>
      <c r="T15" s="21">
        <f t="shared" si="2"/>
        <v>50126</v>
      </c>
      <c r="U15" s="21">
        <f t="shared" si="2"/>
        <v>0</v>
      </c>
      <c r="V15" s="21">
        <f t="shared" si="2"/>
        <v>63084</v>
      </c>
      <c r="W15" s="21">
        <f t="shared" si="2"/>
        <v>54818778</v>
      </c>
      <c r="X15" s="21">
        <f t="shared" si="2"/>
        <v>94137550</v>
      </c>
      <c r="Y15" s="21">
        <f t="shared" si="2"/>
        <v>-39318772</v>
      </c>
      <c r="Z15" s="4">
        <f>+IF(X15&lt;&gt;0,+(Y15/X15)*100,0)</f>
        <v>-41.76736275800677</v>
      </c>
      <c r="AA15" s="19">
        <f>SUM(AA16:AA18)</f>
        <v>94137550</v>
      </c>
    </row>
    <row r="16" spans="1:27" ht="12.75">
      <c r="A16" s="5" t="s">
        <v>42</v>
      </c>
      <c r="B16" s="3"/>
      <c r="C16" s="22">
        <v>65896212</v>
      </c>
      <c r="D16" s="22"/>
      <c r="E16" s="23">
        <v>83059961</v>
      </c>
      <c r="F16" s="24">
        <v>82996361</v>
      </c>
      <c r="G16" s="24">
        <v>201140</v>
      </c>
      <c r="H16" s="24">
        <v>154734</v>
      </c>
      <c r="I16" s="24">
        <v>215726</v>
      </c>
      <c r="J16" s="24">
        <v>571600</v>
      </c>
      <c r="K16" s="24">
        <v>180470</v>
      </c>
      <c r="L16" s="24">
        <v>22021446</v>
      </c>
      <c r="M16" s="24">
        <v>192905</v>
      </c>
      <c r="N16" s="24">
        <v>22394821</v>
      </c>
      <c r="O16" s="24">
        <v>12136451</v>
      </c>
      <c r="P16" s="24">
        <v>263199</v>
      </c>
      <c r="Q16" s="24">
        <v>10153408</v>
      </c>
      <c r="R16" s="24">
        <v>22553058</v>
      </c>
      <c r="S16" s="24">
        <v>14270</v>
      </c>
      <c r="T16" s="24">
        <v>50126</v>
      </c>
      <c r="U16" s="24"/>
      <c r="V16" s="24">
        <v>64396</v>
      </c>
      <c r="W16" s="24">
        <v>45583875</v>
      </c>
      <c r="X16" s="24">
        <v>82996361</v>
      </c>
      <c r="Y16" s="24">
        <v>-37412486</v>
      </c>
      <c r="Z16" s="6">
        <v>-45.08</v>
      </c>
      <c r="AA16" s="22">
        <v>82996361</v>
      </c>
    </row>
    <row r="17" spans="1:27" ht="12.75">
      <c r="A17" s="5" t="s">
        <v>43</v>
      </c>
      <c r="B17" s="3"/>
      <c r="C17" s="22">
        <v>15873973</v>
      </c>
      <c r="D17" s="22"/>
      <c r="E17" s="23">
        <v>7011591</v>
      </c>
      <c r="F17" s="24">
        <v>11141189</v>
      </c>
      <c r="G17" s="24">
        <v>3050825</v>
      </c>
      <c r="H17" s="24">
        <v>626746</v>
      </c>
      <c r="I17" s="24">
        <v>270395</v>
      </c>
      <c r="J17" s="24">
        <v>3947966</v>
      </c>
      <c r="K17" s="24">
        <v>1370692</v>
      </c>
      <c r="L17" s="24">
        <v>1274091</v>
      </c>
      <c r="M17" s="24">
        <v>1295258</v>
      </c>
      <c r="N17" s="24">
        <v>3940041</v>
      </c>
      <c r="O17" s="24">
        <v>-29100</v>
      </c>
      <c r="P17" s="24">
        <v>1500268</v>
      </c>
      <c r="Q17" s="24">
        <v>-122960</v>
      </c>
      <c r="R17" s="24">
        <v>1348208</v>
      </c>
      <c r="S17" s="24">
        <v>-1312</v>
      </c>
      <c r="T17" s="24"/>
      <c r="U17" s="24"/>
      <c r="V17" s="24">
        <v>-1312</v>
      </c>
      <c r="W17" s="24">
        <v>9234903</v>
      </c>
      <c r="X17" s="24">
        <v>11141189</v>
      </c>
      <c r="Y17" s="24">
        <v>-1906286</v>
      </c>
      <c r="Z17" s="6">
        <v>-17.11</v>
      </c>
      <c r="AA17" s="22">
        <v>11141189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963902729</v>
      </c>
      <c r="D19" s="19">
        <f>SUM(D20:D23)</f>
        <v>0</v>
      </c>
      <c r="E19" s="20">
        <f t="shared" si="3"/>
        <v>1204423387</v>
      </c>
      <c r="F19" s="21">
        <f t="shared" si="3"/>
        <v>1159917387</v>
      </c>
      <c r="G19" s="21">
        <f t="shared" si="3"/>
        <v>96099885</v>
      </c>
      <c r="H19" s="21">
        <f t="shared" si="3"/>
        <v>110552376</v>
      </c>
      <c r="I19" s="21">
        <f t="shared" si="3"/>
        <v>100498933</v>
      </c>
      <c r="J19" s="21">
        <f t="shared" si="3"/>
        <v>307151194</v>
      </c>
      <c r="K19" s="21">
        <f t="shared" si="3"/>
        <v>86515995</v>
      </c>
      <c r="L19" s="21">
        <f t="shared" si="3"/>
        <v>86652322</v>
      </c>
      <c r="M19" s="21">
        <f t="shared" si="3"/>
        <v>85709680</v>
      </c>
      <c r="N19" s="21">
        <f t="shared" si="3"/>
        <v>258877997</v>
      </c>
      <c r="O19" s="21">
        <f t="shared" si="3"/>
        <v>82838459</v>
      </c>
      <c r="P19" s="21">
        <f t="shared" si="3"/>
        <v>99995666</v>
      </c>
      <c r="Q19" s="21">
        <f t="shared" si="3"/>
        <v>109501367</v>
      </c>
      <c r="R19" s="21">
        <f t="shared" si="3"/>
        <v>292335492</v>
      </c>
      <c r="S19" s="21">
        <f t="shared" si="3"/>
        <v>16767692</v>
      </c>
      <c r="T19" s="21">
        <f t="shared" si="3"/>
        <v>115045779</v>
      </c>
      <c r="U19" s="21">
        <f t="shared" si="3"/>
        <v>0</v>
      </c>
      <c r="V19" s="21">
        <f t="shared" si="3"/>
        <v>131813471</v>
      </c>
      <c r="W19" s="21">
        <f t="shared" si="3"/>
        <v>990178154</v>
      </c>
      <c r="X19" s="21">
        <f t="shared" si="3"/>
        <v>1159917387</v>
      </c>
      <c r="Y19" s="21">
        <f t="shared" si="3"/>
        <v>-169739233</v>
      </c>
      <c r="Z19" s="4">
        <f>+IF(X19&lt;&gt;0,+(Y19/X19)*100,0)</f>
        <v>-14.63373468683076</v>
      </c>
      <c r="AA19" s="19">
        <f>SUM(AA20:AA23)</f>
        <v>1159917387</v>
      </c>
    </row>
    <row r="20" spans="1:27" ht="12.75">
      <c r="A20" s="5" t="s">
        <v>46</v>
      </c>
      <c r="B20" s="3"/>
      <c r="C20" s="22">
        <v>699614706</v>
      </c>
      <c r="D20" s="22"/>
      <c r="E20" s="23">
        <v>879100472</v>
      </c>
      <c r="F20" s="24">
        <v>875100472</v>
      </c>
      <c r="G20" s="24">
        <v>75319215</v>
      </c>
      <c r="H20" s="24">
        <v>88333065</v>
      </c>
      <c r="I20" s="24">
        <v>77626388</v>
      </c>
      <c r="J20" s="24">
        <v>241278668</v>
      </c>
      <c r="K20" s="24">
        <v>63129388</v>
      </c>
      <c r="L20" s="24">
        <v>64473383</v>
      </c>
      <c r="M20" s="24">
        <v>62270708</v>
      </c>
      <c r="N20" s="24">
        <v>189873479</v>
      </c>
      <c r="O20" s="24">
        <v>55226065</v>
      </c>
      <c r="P20" s="24">
        <v>57598127</v>
      </c>
      <c r="Q20" s="24">
        <v>100859698</v>
      </c>
      <c r="R20" s="24">
        <v>213683890</v>
      </c>
      <c r="S20" s="24">
        <v>16904859</v>
      </c>
      <c r="T20" s="24">
        <v>92197396</v>
      </c>
      <c r="U20" s="24"/>
      <c r="V20" s="24">
        <v>109102255</v>
      </c>
      <c r="W20" s="24">
        <v>753938292</v>
      </c>
      <c r="X20" s="24">
        <v>875100472</v>
      </c>
      <c r="Y20" s="24">
        <v>-121162180</v>
      </c>
      <c r="Z20" s="6">
        <v>-13.85</v>
      </c>
      <c r="AA20" s="22">
        <v>875100472</v>
      </c>
    </row>
    <row r="21" spans="1:27" ht="12.75">
      <c r="A21" s="5" t="s">
        <v>47</v>
      </c>
      <c r="B21" s="3"/>
      <c r="C21" s="22">
        <v>149466343</v>
      </c>
      <c r="D21" s="22"/>
      <c r="E21" s="23">
        <v>179657629</v>
      </c>
      <c r="F21" s="24">
        <v>152432629</v>
      </c>
      <c r="G21" s="24">
        <v>8755900</v>
      </c>
      <c r="H21" s="24">
        <v>9271590</v>
      </c>
      <c r="I21" s="24">
        <v>9427218</v>
      </c>
      <c r="J21" s="24">
        <v>27454708</v>
      </c>
      <c r="K21" s="24">
        <v>9780243</v>
      </c>
      <c r="L21" s="24">
        <v>9632481</v>
      </c>
      <c r="M21" s="24">
        <v>10527034</v>
      </c>
      <c r="N21" s="24">
        <v>29939758</v>
      </c>
      <c r="O21" s="24">
        <v>14207048</v>
      </c>
      <c r="P21" s="24">
        <v>28985732</v>
      </c>
      <c r="Q21" s="24">
        <v>-16710000</v>
      </c>
      <c r="R21" s="24">
        <v>26482780</v>
      </c>
      <c r="S21" s="24">
        <v>231864</v>
      </c>
      <c r="T21" s="24">
        <v>9797148</v>
      </c>
      <c r="U21" s="24"/>
      <c r="V21" s="24">
        <v>10029012</v>
      </c>
      <c r="W21" s="24">
        <v>93906258</v>
      </c>
      <c r="X21" s="24">
        <v>152432629</v>
      </c>
      <c r="Y21" s="24">
        <v>-58526371</v>
      </c>
      <c r="Z21" s="6">
        <v>-38.39</v>
      </c>
      <c r="AA21" s="22">
        <v>152432629</v>
      </c>
    </row>
    <row r="22" spans="1:27" ht="12.75">
      <c r="A22" s="5" t="s">
        <v>48</v>
      </c>
      <c r="B22" s="3"/>
      <c r="C22" s="25">
        <v>65060214</v>
      </c>
      <c r="D22" s="25"/>
      <c r="E22" s="26">
        <v>76129286</v>
      </c>
      <c r="F22" s="27">
        <v>76048286</v>
      </c>
      <c r="G22" s="27">
        <v>5985235</v>
      </c>
      <c r="H22" s="27">
        <v>6957774</v>
      </c>
      <c r="I22" s="27">
        <v>7393654</v>
      </c>
      <c r="J22" s="27">
        <v>20336663</v>
      </c>
      <c r="K22" s="27">
        <v>7526831</v>
      </c>
      <c r="L22" s="27">
        <v>6484248</v>
      </c>
      <c r="M22" s="27">
        <v>6830709</v>
      </c>
      <c r="N22" s="27">
        <v>20841788</v>
      </c>
      <c r="O22" s="27">
        <v>7347598</v>
      </c>
      <c r="P22" s="27">
        <v>7337749</v>
      </c>
      <c r="Q22" s="27">
        <v>13188036</v>
      </c>
      <c r="R22" s="27">
        <v>27873383</v>
      </c>
      <c r="S22" s="27">
        <v>-369600</v>
      </c>
      <c r="T22" s="27">
        <v>6961433</v>
      </c>
      <c r="U22" s="27"/>
      <c r="V22" s="27">
        <v>6591833</v>
      </c>
      <c r="W22" s="27">
        <v>75643667</v>
      </c>
      <c r="X22" s="27">
        <v>76048286</v>
      </c>
      <c r="Y22" s="27">
        <v>-404619</v>
      </c>
      <c r="Z22" s="7">
        <v>-0.53</v>
      </c>
      <c r="AA22" s="25">
        <v>76048286</v>
      </c>
    </row>
    <row r="23" spans="1:27" ht="12.75">
      <c r="A23" s="5" t="s">
        <v>49</v>
      </c>
      <c r="B23" s="3"/>
      <c r="C23" s="22">
        <v>49761466</v>
      </c>
      <c r="D23" s="22"/>
      <c r="E23" s="23">
        <v>69536000</v>
      </c>
      <c r="F23" s="24">
        <v>56336000</v>
      </c>
      <c r="G23" s="24">
        <v>6039535</v>
      </c>
      <c r="H23" s="24">
        <v>5989947</v>
      </c>
      <c r="I23" s="24">
        <v>6051673</v>
      </c>
      <c r="J23" s="24">
        <v>18081155</v>
      </c>
      <c r="K23" s="24">
        <v>6079533</v>
      </c>
      <c r="L23" s="24">
        <v>6062210</v>
      </c>
      <c r="M23" s="24">
        <v>6081229</v>
      </c>
      <c r="N23" s="24">
        <v>18222972</v>
      </c>
      <c r="O23" s="24">
        <v>6057748</v>
      </c>
      <c r="P23" s="24">
        <v>6074058</v>
      </c>
      <c r="Q23" s="24">
        <v>12163633</v>
      </c>
      <c r="R23" s="24">
        <v>24295439</v>
      </c>
      <c r="S23" s="24">
        <v>569</v>
      </c>
      <c r="T23" s="24">
        <v>6089802</v>
      </c>
      <c r="U23" s="24"/>
      <c r="V23" s="24">
        <v>6090371</v>
      </c>
      <c r="W23" s="24">
        <v>66689937</v>
      </c>
      <c r="X23" s="24">
        <v>56336000</v>
      </c>
      <c r="Y23" s="24">
        <v>10353937</v>
      </c>
      <c r="Z23" s="6">
        <v>18.38</v>
      </c>
      <c r="AA23" s="22">
        <v>56336000</v>
      </c>
    </row>
    <row r="24" spans="1:27" ht="12.75">
      <c r="A24" s="2" t="s">
        <v>50</v>
      </c>
      <c r="B24" s="8" t="s">
        <v>51</v>
      </c>
      <c r="C24" s="19">
        <v>48484</v>
      </c>
      <c r="D24" s="19"/>
      <c r="E24" s="20">
        <v>61332</v>
      </c>
      <c r="F24" s="21">
        <v>46332</v>
      </c>
      <c r="G24" s="21">
        <v>2069</v>
      </c>
      <c r="H24" s="21">
        <v>3279</v>
      </c>
      <c r="I24" s="21">
        <v>28159</v>
      </c>
      <c r="J24" s="21">
        <v>33507</v>
      </c>
      <c r="K24" s="21"/>
      <c r="L24" s="21">
        <v>2661</v>
      </c>
      <c r="M24" s="21"/>
      <c r="N24" s="21">
        <v>2661</v>
      </c>
      <c r="O24" s="21"/>
      <c r="P24" s="21">
        <v>11208</v>
      </c>
      <c r="Q24" s="21"/>
      <c r="R24" s="21">
        <v>11208</v>
      </c>
      <c r="S24" s="21"/>
      <c r="T24" s="21">
        <v>1860</v>
      </c>
      <c r="U24" s="21"/>
      <c r="V24" s="21">
        <v>1860</v>
      </c>
      <c r="W24" s="21">
        <v>49236</v>
      </c>
      <c r="X24" s="21">
        <v>46332</v>
      </c>
      <c r="Y24" s="21">
        <v>2904</v>
      </c>
      <c r="Z24" s="4">
        <v>6.27</v>
      </c>
      <c r="AA24" s="19">
        <v>46332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1728155710</v>
      </c>
      <c r="D25" s="40">
        <f>+D5+D9+D15+D19+D24</f>
        <v>0</v>
      </c>
      <c r="E25" s="41">
        <f t="shared" si="4"/>
        <v>1894815285</v>
      </c>
      <c r="F25" s="42">
        <f t="shared" si="4"/>
        <v>1823393177</v>
      </c>
      <c r="G25" s="42">
        <f t="shared" si="4"/>
        <v>110433503</v>
      </c>
      <c r="H25" s="42">
        <f t="shared" si="4"/>
        <v>237679110</v>
      </c>
      <c r="I25" s="42">
        <f t="shared" si="4"/>
        <v>122968300</v>
      </c>
      <c r="J25" s="42">
        <f t="shared" si="4"/>
        <v>471080913</v>
      </c>
      <c r="K25" s="42">
        <f t="shared" si="4"/>
        <v>109456126</v>
      </c>
      <c r="L25" s="42">
        <f t="shared" si="4"/>
        <v>134054948</v>
      </c>
      <c r="M25" s="42">
        <f t="shared" si="4"/>
        <v>192957715</v>
      </c>
      <c r="N25" s="42">
        <f t="shared" si="4"/>
        <v>436468789</v>
      </c>
      <c r="O25" s="42">
        <f t="shared" si="4"/>
        <v>117606758</v>
      </c>
      <c r="P25" s="42">
        <f t="shared" si="4"/>
        <v>124910848</v>
      </c>
      <c r="Q25" s="42">
        <f t="shared" si="4"/>
        <v>155898765</v>
      </c>
      <c r="R25" s="42">
        <f t="shared" si="4"/>
        <v>398416371</v>
      </c>
      <c r="S25" s="42">
        <f t="shared" si="4"/>
        <v>15878026</v>
      </c>
      <c r="T25" s="42">
        <f t="shared" si="4"/>
        <v>166272882</v>
      </c>
      <c r="U25" s="42">
        <f t="shared" si="4"/>
        <v>0</v>
      </c>
      <c r="V25" s="42">
        <f t="shared" si="4"/>
        <v>182150908</v>
      </c>
      <c r="W25" s="42">
        <f t="shared" si="4"/>
        <v>1488116981</v>
      </c>
      <c r="X25" s="42">
        <f t="shared" si="4"/>
        <v>1823393177</v>
      </c>
      <c r="Y25" s="42">
        <f t="shared" si="4"/>
        <v>-335276196</v>
      </c>
      <c r="Z25" s="43">
        <f>+IF(X25&lt;&gt;0,+(Y25/X25)*100,0)</f>
        <v>-18.387487692129277</v>
      </c>
      <c r="AA25" s="40">
        <f>+AA5+AA9+AA15+AA19+AA24</f>
        <v>1823393177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551651251</v>
      </c>
      <c r="D28" s="19">
        <f>SUM(D29:D31)</f>
        <v>0</v>
      </c>
      <c r="E28" s="20">
        <f t="shared" si="5"/>
        <v>390530302</v>
      </c>
      <c r="F28" s="21">
        <f t="shared" si="5"/>
        <v>381693936</v>
      </c>
      <c r="G28" s="21">
        <f t="shared" si="5"/>
        <v>8952423</v>
      </c>
      <c r="H28" s="21">
        <f t="shared" si="5"/>
        <v>10337652</v>
      </c>
      <c r="I28" s="21">
        <f t="shared" si="5"/>
        <v>11651315</v>
      </c>
      <c r="J28" s="21">
        <f t="shared" si="5"/>
        <v>30941390</v>
      </c>
      <c r="K28" s="21">
        <f t="shared" si="5"/>
        <v>16381025</v>
      </c>
      <c r="L28" s="21">
        <f t="shared" si="5"/>
        <v>21074232</v>
      </c>
      <c r="M28" s="21">
        <f t="shared" si="5"/>
        <v>12020692</v>
      </c>
      <c r="N28" s="21">
        <f t="shared" si="5"/>
        <v>49475949</v>
      </c>
      <c r="O28" s="21">
        <f t="shared" si="5"/>
        <v>10746840</v>
      </c>
      <c r="P28" s="21">
        <f t="shared" si="5"/>
        <v>21963617</v>
      </c>
      <c r="Q28" s="21">
        <f t="shared" si="5"/>
        <v>55857701</v>
      </c>
      <c r="R28" s="21">
        <f t="shared" si="5"/>
        <v>88568158</v>
      </c>
      <c r="S28" s="21">
        <f t="shared" si="5"/>
        <v>12165625</v>
      </c>
      <c r="T28" s="21">
        <f t="shared" si="5"/>
        <v>18215295</v>
      </c>
      <c r="U28" s="21">
        <f t="shared" si="5"/>
        <v>0</v>
      </c>
      <c r="V28" s="21">
        <f t="shared" si="5"/>
        <v>30380920</v>
      </c>
      <c r="W28" s="21">
        <f t="shared" si="5"/>
        <v>199366417</v>
      </c>
      <c r="X28" s="21">
        <f t="shared" si="5"/>
        <v>381693936</v>
      </c>
      <c r="Y28" s="21">
        <f t="shared" si="5"/>
        <v>-182327519</v>
      </c>
      <c r="Z28" s="4">
        <f>+IF(X28&lt;&gt;0,+(Y28/X28)*100,0)</f>
        <v>-47.76798942910112</v>
      </c>
      <c r="AA28" s="19">
        <f>SUM(AA29:AA31)</f>
        <v>381693936</v>
      </c>
    </row>
    <row r="29" spans="1:27" ht="12.75">
      <c r="A29" s="5" t="s">
        <v>32</v>
      </c>
      <c r="B29" s="3"/>
      <c r="C29" s="22">
        <v>80541330</v>
      </c>
      <c r="D29" s="22"/>
      <c r="E29" s="23">
        <v>93178333</v>
      </c>
      <c r="F29" s="24">
        <v>92491510</v>
      </c>
      <c r="G29" s="24">
        <v>5096165</v>
      </c>
      <c r="H29" s="24">
        <v>1351442</v>
      </c>
      <c r="I29" s="24">
        <v>1098169</v>
      </c>
      <c r="J29" s="24">
        <v>7545776</v>
      </c>
      <c r="K29" s="24">
        <v>1766463</v>
      </c>
      <c r="L29" s="24">
        <v>1656389</v>
      </c>
      <c r="M29" s="24">
        <v>1084710</v>
      </c>
      <c r="N29" s="24">
        <v>4507562</v>
      </c>
      <c r="O29" s="24">
        <v>1094217</v>
      </c>
      <c r="P29" s="24">
        <v>3144575</v>
      </c>
      <c r="Q29" s="24">
        <v>31491866</v>
      </c>
      <c r="R29" s="24">
        <v>35730658</v>
      </c>
      <c r="S29" s="24">
        <v>2386117</v>
      </c>
      <c r="T29" s="24">
        <v>556586</v>
      </c>
      <c r="U29" s="24"/>
      <c r="V29" s="24">
        <v>2942703</v>
      </c>
      <c r="W29" s="24">
        <v>50726699</v>
      </c>
      <c r="X29" s="24">
        <v>92491510</v>
      </c>
      <c r="Y29" s="24">
        <v>-41764811</v>
      </c>
      <c r="Z29" s="6">
        <v>-45.16</v>
      </c>
      <c r="AA29" s="22">
        <v>92491510</v>
      </c>
    </row>
    <row r="30" spans="1:27" ht="12.75">
      <c r="A30" s="5" t="s">
        <v>33</v>
      </c>
      <c r="B30" s="3"/>
      <c r="C30" s="25">
        <v>468121838</v>
      </c>
      <c r="D30" s="25"/>
      <c r="E30" s="26">
        <v>293522433</v>
      </c>
      <c r="F30" s="27">
        <v>285622505</v>
      </c>
      <c r="G30" s="27">
        <v>3854175</v>
      </c>
      <c r="H30" s="27">
        <v>8984127</v>
      </c>
      <c r="I30" s="27">
        <v>10549687</v>
      </c>
      <c r="J30" s="27">
        <v>23387989</v>
      </c>
      <c r="K30" s="27">
        <v>14612479</v>
      </c>
      <c r="L30" s="27">
        <v>19414510</v>
      </c>
      <c r="M30" s="27">
        <v>10933899</v>
      </c>
      <c r="N30" s="27">
        <v>44960888</v>
      </c>
      <c r="O30" s="27">
        <v>9648118</v>
      </c>
      <c r="P30" s="27">
        <v>18703705</v>
      </c>
      <c r="Q30" s="27">
        <v>23583790</v>
      </c>
      <c r="R30" s="27">
        <v>51935613</v>
      </c>
      <c r="S30" s="27">
        <v>9777425</v>
      </c>
      <c r="T30" s="27">
        <v>17656626</v>
      </c>
      <c r="U30" s="27"/>
      <c r="V30" s="27">
        <v>27434051</v>
      </c>
      <c r="W30" s="27">
        <v>147718541</v>
      </c>
      <c r="X30" s="27">
        <v>285622505</v>
      </c>
      <c r="Y30" s="27">
        <v>-137903964</v>
      </c>
      <c r="Z30" s="7">
        <v>-48.28</v>
      </c>
      <c r="AA30" s="25">
        <v>285622505</v>
      </c>
    </row>
    <row r="31" spans="1:27" ht="12.75">
      <c r="A31" s="5" t="s">
        <v>34</v>
      </c>
      <c r="B31" s="3"/>
      <c r="C31" s="22">
        <v>2988083</v>
      </c>
      <c r="D31" s="22"/>
      <c r="E31" s="23">
        <v>3829536</v>
      </c>
      <c r="F31" s="24">
        <v>3579921</v>
      </c>
      <c r="G31" s="24">
        <v>2083</v>
      </c>
      <c r="H31" s="24">
        <v>2083</v>
      </c>
      <c r="I31" s="24">
        <v>3459</v>
      </c>
      <c r="J31" s="24">
        <v>7625</v>
      </c>
      <c r="K31" s="24">
        <v>2083</v>
      </c>
      <c r="L31" s="24">
        <v>3333</v>
      </c>
      <c r="M31" s="24">
        <v>2083</v>
      </c>
      <c r="N31" s="24">
        <v>7499</v>
      </c>
      <c r="O31" s="24">
        <v>4505</v>
      </c>
      <c r="P31" s="24">
        <v>115337</v>
      </c>
      <c r="Q31" s="24">
        <v>782045</v>
      </c>
      <c r="R31" s="24">
        <v>901887</v>
      </c>
      <c r="S31" s="24">
        <v>2083</v>
      </c>
      <c r="T31" s="24">
        <v>2083</v>
      </c>
      <c r="U31" s="24"/>
      <c r="V31" s="24">
        <v>4166</v>
      </c>
      <c r="W31" s="24">
        <v>921177</v>
      </c>
      <c r="X31" s="24">
        <v>3579921</v>
      </c>
      <c r="Y31" s="24">
        <v>-2658744</v>
      </c>
      <c r="Z31" s="6">
        <v>-74.27</v>
      </c>
      <c r="AA31" s="22">
        <v>3579921</v>
      </c>
    </row>
    <row r="32" spans="1:27" ht="12.75">
      <c r="A32" s="2" t="s">
        <v>35</v>
      </c>
      <c r="B32" s="3"/>
      <c r="C32" s="19">
        <f aca="true" t="shared" si="6" ref="C32:Y32">SUM(C33:C37)</f>
        <v>237171245</v>
      </c>
      <c r="D32" s="19">
        <f>SUM(D33:D37)</f>
        <v>0</v>
      </c>
      <c r="E32" s="20">
        <f t="shared" si="6"/>
        <v>269886302</v>
      </c>
      <c r="F32" s="21">
        <f t="shared" si="6"/>
        <v>274079996</v>
      </c>
      <c r="G32" s="21">
        <f t="shared" si="6"/>
        <v>4229576</v>
      </c>
      <c r="H32" s="21">
        <f t="shared" si="6"/>
        <v>5100408</v>
      </c>
      <c r="I32" s="21">
        <f t="shared" si="6"/>
        <v>4588873</v>
      </c>
      <c r="J32" s="21">
        <f t="shared" si="6"/>
        <v>13918857</v>
      </c>
      <c r="K32" s="21">
        <f t="shared" si="6"/>
        <v>4704530</v>
      </c>
      <c r="L32" s="21">
        <f t="shared" si="6"/>
        <v>8215187</v>
      </c>
      <c r="M32" s="21">
        <f t="shared" si="6"/>
        <v>6019420</v>
      </c>
      <c r="N32" s="21">
        <f t="shared" si="6"/>
        <v>18939137</v>
      </c>
      <c r="O32" s="21">
        <f t="shared" si="6"/>
        <v>1859714</v>
      </c>
      <c r="P32" s="21">
        <f t="shared" si="6"/>
        <v>17040353</v>
      </c>
      <c r="Q32" s="21">
        <f t="shared" si="6"/>
        <v>33055454</v>
      </c>
      <c r="R32" s="21">
        <f t="shared" si="6"/>
        <v>51955521</v>
      </c>
      <c r="S32" s="21">
        <f t="shared" si="6"/>
        <v>4457998</v>
      </c>
      <c r="T32" s="21">
        <f t="shared" si="6"/>
        <v>12753344</v>
      </c>
      <c r="U32" s="21">
        <f t="shared" si="6"/>
        <v>0</v>
      </c>
      <c r="V32" s="21">
        <f t="shared" si="6"/>
        <v>17211342</v>
      </c>
      <c r="W32" s="21">
        <f t="shared" si="6"/>
        <v>102024857</v>
      </c>
      <c r="X32" s="21">
        <f t="shared" si="6"/>
        <v>274079996</v>
      </c>
      <c r="Y32" s="21">
        <f t="shared" si="6"/>
        <v>-172055139</v>
      </c>
      <c r="Z32" s="4">
        <f>+IF(X32&lt;&gt;0,+(Y32/X32)*100,0)</f>
        <v>-62.77551864821247</v>
      </c>
      <c r="AA32" s="19">
        <f>SUM(AA33:AA37)</f>
        <v>274079996</v>
      </c>
    </row>
    <row r="33" spans="1:27" ht="12.75">
      <c r="A33" s="5" t="s">
        <v>36</v>
      </c>
      <c r="B33" s="3"/>
      <c r="C33" s="22">
        <v>61828498</v>
      </c>
      <c r="D33" s="22"/>
      <c r="E33" s="23">
        <v>67449491</v>
      </c>
      <c r="F33" s="24">
        <v>79141586</v>
      </c>
      <c r="G33" s="24">
        <v>61807</v>
      </c>
      <c r="H33" s="24">
        <v>298725</v>
      </c>
      <c r="I33" s="24">
        <v>1022740</v>
      </c>
      <c r="J33" s="24">
        <v>1383272</v>
      </c>
      <c r="K33" s="24">
        <v>648810</v>
      </c>
      <c r="L33" s="24">
        <v>435691</v>
      </c>
      <c r="M33" s="24">
        <v>387975</v>
      </c>
      <c r="N33" s="24">
        <v>1472476</v>
      </c>
      <c r="O33" s="24">
        <v>359525</v>
      </c>
      <c r="P33" s="24">
        <v>3025802</v>
      </c>
      <c r="Q33" s="24">
        <v>5864283</v>
      </c>
      <c r="R33" s="24">
        <v>9249610</v>
      </c>
      <c r="S33" s="24">
        <v>1900440</v>
      </c>
      <c r="T33" s="24">
        <v>3201718</v>
      </c>
      <c r="U33" s="24"/>
      <c r="V33" s="24">
        <v>5102158</v>
      </c>
      <c r="W33" s="24">
        <v>17207516</v>
      </c>
      <c r="X33" s="24">
        <v>79141586</v>
      </c>
      <c r="Y33" s="24">
        <v>-61934070</v>
      </c>
      <c r="Z33" s="6">
        <v>-78.26</v>
      </c>
      <c r="AA33" s="22">
        <v>79141586</v>
      </c>
    </row>
    <row r="34" spans="1:27" ht="12.75">
      <c r="A34" s="5" t="s">
        <v>37</v>
      </c>
      <c r="B34" s="3"/>
      <c r="C34" s="22">
        <v>59147454</v>
      </c>
      <c r="D34" s="22"/>
      <c r="E34" s="23">
        <v>60844737</v>
      </c>
      <c r="F34" s="24">
        <v>55785892</v>
      </c>
      <c r="G34" s="24">
        <v>140400</v>
      </c>
      <c r="H34" s="24">
        <v>928816</v>
      </c>
      <c r="I34" s="24">
        <v>2481215</v>
      </c>
      <c r="J34" s="24">
        <v>3550431</v>
      </c>
      <c r="K34" s="24">
        <v>271062</v>
      </c>
      <c r="L34" s="24">
        <v>440929</v>
      </c>
      <c r="M34" s="24">
        <v>456512</v>
      </c>
      <c r="N34" s="24">
        <v>1168503</v>
      </c>
      <c r="O34" s="24">
        <v>1132770</v>
      </c>
      <c r="P34" s="24">
        <v>3872336</v>
      </c>
      <c r="Q34" s="24">
        <v>7200287</v>
      </c>
      <c r="R34" s="24">
        <v>12205393</v>
      </c>
      <c r="S34" s="24">
        <v>868578</v>
      </c>
      <c r="T34" s="24">
        <v>1768370</v>
      </c>
      <c r="U34" s="24"/>
      <c r="V34" s="24">
        <v>2636948</v>
      </c>
      <c r="W34" s="24">
        <v>19561275</v>
      </c>
      <c r="X34" s="24">
        <v>55785892</v>
      </c>
      <c r="Y34" s="24">
        <v>-36224617</v>
      </c>
      <c r="Z34" s="6">
        <v>-64.94</v>
      </c>
      <c r="AA34" s="22">
        <v>55785892</v>
      </c>
    </row>
    <row r="35" spans="1:27" ht="12.75">
      <c r="A35" s="5" t="s">
        <v>38</v>
      </c>
      <c r="B35" s="3"/>
      <c r="C35" s="22">
        <v>104340676</v>
      </c>
      <c r="D35" s="22"/>
      <c r="E35" s="23">
        <v>134836997</v>
      </c>
      <c r="F35" s="24">
        <v>133692870</v>
      </c>
      <c r="G35" s="24">
        <v>3941831</v>
      </c>
      <c r="H35" s="24">
        <v>3484465</v>
      </c>
      <c r="I35" s="24">
        <v>868840</v>
      </c>
      <c r="J35" s="24">
        <v>8295136</v>
      </c>
      <c r="K35" s="24">
        <v>4138503</v>
      </c>
      <c r="L35" s="24">
        <v>6653023</v>
      </c>
      <c r="M35" s="24">
        <v>4917355</v>
      </c>
      <c r="N35" s="24">
        <v>15708881</v>
      </c>
      <c r="O35" s="24">
        <v>241869</v>
      </c>
      <c r="P35" s="24">
        <v>9811247</v>
      </c>
      <c r="Q35" s="24">
        <v>19357752</v>
      </c>
      <c r="R35" s="24">
        <v>29410868</v>
      </c>
      <c r="S35" s="24">
        <v>1295981</v>
      </c>
      <c r="T35" s="24">
        <v>7573920</v>
      </c>
      <c r="U35" s="24"/>
      <c r="V35" s="24">
        <v>8869901</v>
      </c>
      <c r="W35" s="24">
        <v>62284786</v>
      </c>
      <c r="X35" s="24">
        <v>133692870</v>
      </c>
      <c r="Y35" s="24">
        <v>-71408084</v>
      </c>
      <c r="Z35" s="6">
        <v>-53.41</v>
      </c>
      <c r="AA35" s="22">
        <v>133692870</v>
      </c>
    </row>
    <row r="36" spans="1:27" ht="12.75">
      <c r="A36" s="5" t="s">
        <v>39</v>
      </c>
      <c r="B36" s="3"/>
      <c r="C36" s="22">
        <v>4572215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7282402</v>
      </c>
      <c r="D37" s="25"/>
      <c r="E37" s="26">
        <v>6755077</v>
      </c>
      <c r="F37" s="27">
        <v>5459648</v>
      </c>
      <c r="G37" s="27">
        <v>85538</v>
      </c>
      <c r="H37" s="27">
        <v>388402</v>
      </c>
      <c r="I37" s="27">
        <v>216078</v>
      </c>
      <c r="J37" s="27">
        <v>690018</v>
      </c>
      <c r="K37" s="27">
        <v>-353845</v>
      </c>
      <c r="L37" s="27">
        <v>685544</v>
      </c>
      <c r="M37" s="27">
        <v>257578</v>
      </c>
      <c r="N37" s="27">
        <v>589277</v>
      </c>
      <c r="O37" s="27">
        <v>125550</v>
      </c>
      <c r="P37" s="27">
        <v>330968</v>
      </c>
      <c r="Q37" s="27">
        <v>633132</v>
      </c>
      <c r="R37" s="27">
        <v>1089650</v>
      </c>
      <c r="S37" s="27">
        <v>392999</v>
      </c>
      <c r="T37" s="27">
        <v>209336</v>
      </c>
      <c r="U37" s="27"/>
      <c r="V37" s="27">
        <v>602335</v>
      </c>
      <c r="W37" s="27">
        <v>2971280</v>
      </c>
      <c r="X37" s="27">
        <v>5459648</v>
      </c>
      <c r="Y37" s="27">
        <v>-2488368</v>
      </c>
      <c r="Z37" s="7">
        <v>-45.58</v>
      </c>
      <c r="AA37" s="25">
        <v>5459648</v>
      </c>
    </row>
    <row r="38" spans="1:27" ht="12.75">
      <c r="A38" s="2" t="s">
        <v>41</v>
      </c>
      <c r="B38" s="8"/>
      <c r="C38" s="19">
        <f aca="true" t="shared" si="7" ref="C38:Y38">SUM(C39:C41)</f>
        <v>190244109</v>
      </c>
      <c r="D38" s="19">
        <f>SUM(D39:D41)</f>
        <v>0</v>
      </c>
      <c r="E38" s="20">
        <f t="shared" si="7"/>
        <v>267957648</v>
      </c>
      <c r="F38" s="21">
        <f t="shared" si="7"/>
        <v>304015889</v>
      </c>
      <c r="G38" s="21">
        <f t="shared" si="7"/>
        <v>493025</v>
      </c>
      <c r="H38" s="21">
        <f t="shared" si="7"/>
        <v>1816638</v>
      </c>
      <c r="I38" s="21">
        <f t="shared" si="7"/>
        <v>1466284</v>
      </c>
      <c r="J38" s="21">
        <f t="shared" si="7"/>
        <v>3775947</v>
      </c>
      <c r="K38" s="21">
        <f t="shared" si="7"/>
        <v>1101608</v>
      </c>
      <c r="L38" s="21">
        <f t="shared" si="7"/>
        <v>2098236</v>
      </c>
      <c r="M38" s="21">
        <f t="shared" si="7"/>
        <v>1448204</v>
      </c>
      <c r="N38" s="21">
        <f t="shared" si="7"/>
        <v>4648048</v>
      </c>
      <c r="O38" s="21">
        <f t="shared" si="7"/>
        <v>953068</v>
      </c>
      <c r="P38" s="21">
        <f t="shared" si="7"/>
        <v>9867260</v>
      </c>
      <c r="Q38" s="21">
        <f t="shared" si="7"/>
        <v>24464552</v>
      </c>
      <c r="R38" s="21">
        <f t="shared" si="7"/>
        <v>35284880</v>
      </c>
      <c r="S38" s="21">
        <f t="shared" si="7"/>
        <v>133126</v>
      </c>
      <c r="T38" s="21">
        <f t="shared" si="7"/>
        <v>1107489</v>
      </c>
      <c r="U38" s="21">
        <f t="shared" si="7"/>
        <v>0</v>
      </c>
      <c r="V38" s="21">
        <f t="shared" si="7"/>
        <v>1240615</v>
      </c>
      <c r="W38" s="21">
        <f t="shared" si="7"/>
        <v>44949490</v>
      </c>
      <c r="X38" s="21">
        <f t="shared" si="7"/>
        <v>304015889</v>
      </c>
      <c r="Y38" s="21">
        <f t="shared" si="7"/>
        <v>-259066399</v>
      </c>
      <c r="Z38" s="4">
        <f>+IF(X38&lt;&gt;0,+(Y38/X38)*100,0)</f>
        <v>-85.21475632479196</v>
      </c>
      <c r="AA38" s="19">
        <f>SUM(AA39:AA41)</f>
        <v>304015889</v>
      </c>
    </row>
    <row r="39" spans="1:27" ht="12.75">
      <c r="A39" s="5" t="s">
        <v>42</v>
      </c>
      <c r="B39" s="3"/>
      <c r="C39" s="22">
        <v>37303649</v>
      </c>
      <c r="D39" s="22"/>
      <c r="E39" s="23">
        <v>49012090</v>
      </c>
      <c r="F39" s="24">
        <v>51568600</v>
      </c>
      <c r="G39" s="24">
        <v>296219</v>
      </c>
      <c r="H39" s="24">
        <v>1465151</v>
      </c>
      <c r="I39" s="24">
        <v>445788</v>
      </c>
      <c r="J39" s="24">
        <v>2207158</v>
      </c>
      <c r="K39" s="24">
        <v>745495</v>
      </c>
      <c r="L39" s="24">
        <v>851130</v>
      </c>
      <c r="M39" s="24">
        <v>904403</v>
      </c>
      <c r="N39" s="24">
        <v>2501028</v>
      </c>
      <c r="O39" s="24">
        <v>258620</v>
      </c>
      <c r="P39" s="24">
        <v>2430599</v>
      </c>
      <c r="Q39" s="24">
        <v>8901972</v>
      </c>
      <c r="R39" s="24">
        <v>11591191</v>
      </c>
      <c r="S39" s="24">
        <v>31646</v>
      </c>
      <c r="T39" s="24">
        <v>56616</v>
      </c>
      <c r="U39" s="24"/>
      <c r="V39" s="24">
        <v>88262</v>
      </c>
      <c r="W39" s="24">
        <v>16387639</v>
      </c>
      <c r="X39" s="24">
        <v>51568600</v>
      </c>
      <c r="Y39" s="24">
        <v>-35180961</v>
      </c>
      <c r="Z39" s="6">
        <v>-68.22</v>
      </c>
      <c r="AA39" s="22">
        <v>51568600</v>
      </c>
    </row>
    <row r="40" spans="1:27" ht="12.75">
      <c r="A40" s="5" t="s">
        <v>43</v>
      </c>
      <c r="B40" s="3"/>
      <c r="C40" s="22">
        <v>149327131</v>
      </c>
      <c r="D40" s="22"/>
      <c r="E40" s="23">
        <v>212205701</v>
      </c>
      <c r="F40" s="24">
        <v>245749289</v>
      </c>
      <c r="G40" s="24">
        <v>196806</v>
      </c>
      <c r="H40" s="24">
        <v>270224</v>
      </c>
      <c r="I40" s="24">
        <v>963353</v>
      </c>
      <c r="J40" s="24">
        <v>1430383</v>
      </c>
      <c r="K40" s="24">
        <v>221173</v>
      </c>
      <c r="L40" s="24">
        <v>753749</v>
      </c>
      <c r="M40" s="24">
        <v>523991</v>
      </c>
      <c r="N40" s="24">
        <v>1498913</v>
      </c>
      <c r="O40" s="24">
        <v>582105</v>
      </c>
      <c r="P40" s="24">
        <v>6924981</v>
      </c>
      <c r="Q40" s="24">
        <v>14474627</v>
      </c>
      <c r="R40" s="24">
        <v>21981713</v>
      </c>
      <c r="S40" s="24">
        <v>109520</v>
      </c>
      <c r="T40" s="24">
        <v>767377</v>
      </c>
      <c r="U40" s="24"/>
      <c r="V40" s="24">
        <v>876897</v>
      </c>
      <c r="W40" s="24">
        <v>25787906</v>
      </c>
      <c r="X40" s="24">
        <v>245749289</v>
      </c>
      <c r="Y40" s="24">
        <v>-219961383</v>
      </c>
      <c r="Z40" s="6">
        <v>-89.51</v>
      </c>
      <c r="AA40" s="22">
        <v>245749289</v>
      </c>
    </row>
    <row r="41" spans="1:27" ht="12.75">
      <c r="A41" s="5" t="s">
        <v>44</v>
      </c>
      <c r="B41" s="3"/>
      <c r="C41" s="22">
        <v>3613329</v>
      </c>
      <c r="D41" s="22"/>
      <c r="E41" s="23">
        <v>6739857</v>
      </c>
      <c r="F41" s="24">
        <v>6698000</v>
      </c>
      <c r="G41" s="24"/>
      <c r="H41" s="24">
        <v>81263</v>
      </c>
      <c r="I41" s="24">
        <v>57143</v>
      </c>
      <c r="J41" s="24">
        <v>138406</v>
      </c>
      <c r="K41" s="24">
        <v>134940</v>
      </c>
      <c r="L41" s="24">
        <v>493357</v>
      </c>
      <c r="M41" s="24">
        <v>19810</v>
      </c>
      <c r="N41" s="24">
        <v>648107</v>
      </c>
      <c r="O41" s="24">
        <v>112343</v>
      </c>
      <c r="P41" s="24">
        <v>511680</v>
      </c>
      <c r="Q41" s="24">
        <v>1087953</v>
      </c>
      <c r="R41" s="24">
        <v>1711976</v>
      </c>
      <c r="S41" s="24">
        <v>-8040</v>
      </c>
      <c r="T41" s="24">
        <v>283496</v>
      </c>
      <c r="U41" s="24"/>
      <c r="V41" s="24">
        <v>275456</v>
      </c>
      <c r="W41" s="24">
        <v>2773945</v>
      </c>
      <c r="X41" s="24">
        <v>6698000</v>
      </c>
      <c r="Y41" s="24">
        <v>-3924055</v>
      </c>
      <c r="Z41" s="6">
        <v>-58.59</v>
      </c>
      <c r="AA41" s="22">
        <v>6698000</v>
      </c>
    </row>
    <row r="42" spans="1:27" ht="12.75">
      <c r="A42" s="2" t="s">
        <v>45</v>
      </c>
      <c r="B42" s="8"/>
      <c r="C42" s="19">
        <f aca="true" t="shared" si="8" ref="C42:Y42">SUM(C43:C46)</f>
        <v>764624405</v>
      </c>
      <c r="D42" s="19">
        <f>SUM(D43:D46)</f>
        <v>0</v>
      </c>
      <c r="E42" s="20">
        <f t="shared" si="8"/>
        <v>890374178</v>
      </c>
      <c r="F42" s="21">
        <f t="shared" si="8"/>
        <v>938630598</v>
      </c>
      <c r="G42" s="21">
        <f t="shared" si="8"/>
        <v>9233051</v>
      </c>
      <c r="H42" s="21">
        <f t="shared" si="8"/>
        <v>68063505</v>
      </c>
      <c r="I42" s="21">
        <f t="shared" si="8"/>
        <v>89856402</v>
      </c>
      <c r="J42" s="21">
        <f t="shared" si="8"/>
        <v>167152958</v>
      </c>
      <c r="K42" s="21">
        <f t="shared" si="8"/>
        <v>50885323</v>
      </c>
      <c r="L42" s="21">
        <f t="shared" si="8"/>
        <v>57410212</v>
      </c>
      <c r="M42" s="21">
        <f t="shared" si="8"/>
        <v>43192336</v>
      </c>
      <c r="N42" s="21">
        <f t="shared" si="8"/>
        <v>151487871</v>
      </c>
      <c r="O42" s="21">
        <f t="shared" si="8"/>
        <v>40957499</v>
      </c>
      <c r="P42" s="21">
        <f t="shared" si="8"/>
        <v>50499027</v>
      </c>
      <c r="Q42" s="21">
        <f t="shared" si="8"/>
        <v>75324070</v>
      </c>
      <c r="R42" s="21">
        <f t="shared" si="8"/>
        <v>166780596</v>
      </c>
      <c r="S42" s="21">
        <f t="shared" si="8"/>
        <v>40596544</v>
      </c>
      <c r="T42" s="21">
        <f t="shared" si="8"/>
        <v>39302687</v>
      </c>
      <c r="U42" s="21">
        <f t="shared" si="8"/>
        <v>0</v>
      </c>
      <c r="V42" s="21">
        <f t="shared" si="8"/>
        <v>79899231</v>
      </c>
      <c r="W42" s="21">
        <f t="shared" si="8"/>
        <v>565320656</v>
      </c>
      <c r="X42" s="21">
        <f t="shared" si="8"/>
        <v>938630598</v>
      </c>
      <c r="Y42" s="21">
        <f t="shared" si="8"/>
        <v>-373309942</v>
      </c>
      <c r="Z42" s="4">
        <f>+IF(X42&lt;&gt;0,+(Y42/X42)*100,0)</f>
        <v>-39.771763545257876</v>
      </c>
      <c r="AA42" s="19">
        <f>SUM(AA43:AA46)</f>
        <v>938630598</v>
      </c>
    </row>
    <row r="43" spans="1:27" ht="12.75">
      <c r="A43" s="5" t="s">
        <v>46</v>
      </c>
      <c r="B43" s="3"/>
      <c r="C43" s="22">
        <v>559476574</v>
      </c>
      <c r="D43" s="22"/>
      <c r="E43" s="23">
        <v>633793566</v>
      </c>
      <c r="F43" s="24">
        <v>650170783</v>
      </c>
      <c r="G43" s="24">
        <v>7077656</v>
      </c>
      <c r="H43" s="24">
        <v>61594287</v>
      </c>
      <c r="I43" s="24">
        <v>82203472</v>
      </c>
      <c r="J43" s="24">
        <v>150875415</v>
      </c>
      <c r="K43" s="24">
        <v>46171813</v>
      </c>
      <c r="L43" s="24">
        <v>44933728</v>
      </c>
      <c r="M43" s="24">
        <v>39878019</v>
      </c>
      <c r="N43" s="24">
        <v>130983560</v>
      </c>
      <c r="O43" s="24">
        <v>34869972</v>
      </c>
      <c r="P43" s="24">
        <v>38401689</v>
      </c>
      <c r="Q43" s="24">
        <v>49617564</v>
      </c>
      <c r="R43" s="24">
        <v>122889225</v>
      </c>
      <c r="S43" s="24">
        <v>38800902</v>
      </c>
      <c r="T43" s="24">
        <v>31761734</v>
      </c>
      <c r="U43" s="24"/>
      <c r="V43" s="24">
        <v>70562636</v>
      </c>
      <c r="W43" s="24">
        <v>475310836</v>
      </c>
      <c r="X43" s="24">
        <v>650170783</v>
      </c>
      <c r="Y43" s="24">
        <v>-174859947</v>
      </c>
      <c r="Z43" s="6">
        <v>-26.89</v>
      </c>
      <c r="AA43" s="22">
        <v>650170783</v>
      </c>
    </row>
    <row r="44" spans="1:27" ht="12.75">
      <c r="A44" s="5" t="s">
        <v>47</v>
      </c>
      <c r="B44" s="3"/>
      <c r="C44" s="22">
        <v>81707523</v>
      </c>
      <c r="D44" s="22"/>
      <c r="E44" s="23">
        <v>105004305</v>
      </c>
      <c r="F44" s="24">
        <v>112147514</v>
      </c>
      <c r="G44" s="24">
        <v>711044</v>
      </c>
      <c r="H44" s="24">
        <v>2187029</v>
      </c>
      <c r="I44" s="24">
        <v>3055047</v>
      </c>
      <c r="J44" s="24">
        <v>5953120</v>
      </c>
      <c r="K44" s="24">
        <v>953442</v>
      </c>
      <c r="L44" s="24">
        <v>5394353</v>
      </c>
      <c r="M44" s="24">
        <v>1229817</v>
      </c>
      <c r="N44" s="24">
        <v>7577612</v>
      </c>
      <c r="O44" s="24">
        <v>3155686</v>
      </c>
      <c r="P44" s="24">
        <v>4338763</v>
      </c>
      <c r="Q44" s="24">
        <v>11591043</v>
      </c>
      <c r="R44" s="24">
        <v>19085492</v>
      </c>
      <c r="S44" s="24">
        <v>202792</v>
      </c>
      <c r="T44" s="24">
        <v>2724744</v>
      </c>
      <c r="U44" s="24"/>
      <c r="V44" s="24">
        <v>2927536</v>
      </c>
      <c r="W44" s="24">
        <v>35543760</v>
      </c>
      <c r="X44" s="24">
        <v>112147514</v>
      </c>
      <c r="Y44" s="24">
        <v>-76603754</v>
      </c>
      <c r="Z44" s="6">
        <v>-68.31</v>
      </c>
      <c r="AA44" s="22">
        <v>112147514</v>
      </c>
    </row>
    <row r="45" spans="1:27" ht="12.75">
      <c r="A45" s="5" t="s">
        <v>48</v>
      </c>
      <c r="B45" s="3"/>
      <c r="C45" s="25">
        <v>73496340</v>
      </c>
      <c r="D45" s="25"/>
      <c r="E45" s="26">
        <v>98120739</v>
      </c>
      <c r="F45" s="27">
        <v>117766364</v>
      </c>
      <c r="G45" s="27">
        <v>174735</v>
      </c>
      <c r="H45" s="27">
        <v>1851483</v>
      </c>
      <c r="I45" s="27">
        <v>4420060</v>
      </c>
      <c r="J45" s="27">
        <v>6446278</v>
      </c>
      <c r="K45" s="27">
        <v>1186508</v>
      </c>
      <c r="L45" s="27">
        <v>2772658</v>
      </c>
      <c r="M45" s="27">
        <v>1781076</v>
      </c>
      <c r="N45" s="27">
        <v>5740242</v>
      </c>
      <c r="O45" s="27">
        <v>583349</v>
      </c>
      <c r="P45" s="27">
        <v>2506338</v>
      </c>
      <c r="Q45" s="27">
        <v>6319566</v>
      </c>
      <c r="R45" s="27">
        <v>9409253</v>
      </c>
      <c r="S45" s="27">
        <v>327317</v>
      </c>
      <c r="T45" s="27">
        <v>1970326</v>
      </c>
      <c r="U45" s="27"/>
      <c r="V45" s="27">
        <v>2297643</v>
      </c>
      <c r="W45" s="27">
        <v>23893416</v>
      </c>
      <c r="X45" s="27">
        <v>117766364</v>
      </c>
      <c r="Y45" s="27">
        <v>-93872948</v>
      </c>
      <c r="Z45" s="7">
        <v>-79.71</v>
      </c>
      <c r="AA45" s="25">
        <v>117766364</v>
      </c>
    </row>
    <row r="46" spans="1:27" ht="12.75">
      <c r="A46" s="5" t="s">
        <v>49</v>
      </c>
      <c r="B46" s="3"/>
      <c r="C46" s="22">
        <v>49943968</v>
      </c>
      <c r="D46" s="22"/>
      <c r="E46" s="23">
        <v>53455568</v>
      </c>
      <c r="F46" s="24">
        <v>58545937</v>
      </c>
      <c r="G46" s="24">
        <v>1269616</v>
      </c>
      <c r="H46" s="24">
        <v>2430706</v>
      </c>
      <c r="I46" s="24">
        <v>177823</v>
      </c>
      <c r="J46" s="24">
        <v>3878145</v>
      </c>
      <c r="K46" s="24">
        <v>2573560</v>
      </c>
      <c r="L46" s="24">
        <v>4309473</v>
      </c>
      <c r="M46" s="24">
        <v>303424</v>
      </c>
      <c r="N46" s="24">
        <v>7186457</v>
      </c>
      <c r="O46" s="24">
        <v>2348492</v>
      </c>
      <c r="P46" s="24">
        <v>5252237</v>
      </c>
      <c r="Q46" s="24">
        <v>7795897</v>
      </c>
      <c r="R46" s="24">
        <v>15396626</v>
      </c>
      <c r="S46" s="24">
        <v>1265533</v>
      </c>
      <c r="T46" s="24">
        <v>2845883</v>
      </c>
      <c r="U46" s="24"/>
      <c r="V46" s="24">
        <v>4111416</v>
      </c>
      <c r="W46" s="24">
        <v>30572644</v>
      </c>
      <c r="X46" s="24">
        <v>58545937</v>
      </c>
      <c r="Y46" s="24">
        <v>-27973293</v>
      </c>
      <c r="Z46" s="6">
        <v>-47.78</v>
      </c>
      <c r="AA46" s="22">
        <v>58545937</v>
      </c>
    </row>
    <row r="47" spans="1:27" ht="12.75">
      <c r="A47" s="2" t="s">
        <v>50</v>
      </c>
      <c r="B47" s="8" t="s">
        <v>51</v>
      </c>
      <c r="C47" s="19">
        <v>26057</v>
      </c>
      <c r="D47" s="19"/>
      <c r="E47" s="20">
        <v>100000</v>
      </c>
      <c r="F47" s="21">
        <v>370000</v>
      </c>
      <c r="G47" s="21"/>
      <c r="H47" s="21"/>
      <c r="I47" s="21"/>
      <c r="J47" s="21"/>
      <c r="K47" s="21"/>
      <c r="L47" s="21"/>
      <c r="M47" s="21"/>
      <c r="N47" s="21"/>
      <c r="O47" s="21"/>
      <c r="P47" s="21">
        <v>11450</v>
      </c>
      <c r="Q47" s="21"/>
      <c r="R47" s="21">
        <v>11450</v>
      </c>
      <c r="S47" s="21">
        <v>10811</v>
      </c>
      <c r="T47" s="21"/>
      <c r="U47" s="21"/>
      <c r="V47" s="21">
        <v>10811</v>
      </c>
      <c r="W47" s="21">
        <v>22261</v>
      </c>
      <c r="X47" s="21">
        <v>370000</v>
      </c>
      <c r="Y47" s="21">
        <v>-347739</v>
      </c>
      <c r="Z47" s="4">
        <v>-93.98</v>
      </c>
      <c r="AA47" s="19">
        <v>370000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1743717067</v>
      </c>
      <c r="D48" s="40">
        <f>+D28+D32+D38+D42+D47</f>
        <v>0</v>
      </c>
      <c r="E48" s="41">
        <f t="shared" si="9"/>
        <v>1818848430</v>
      </c>
      <c r="F48" s="42">
        <f t="shared" si="9"/>
        <v>1898790419</v>
      </c>
      <c r="G48" s="42">
        <f t="shared" si="9"/>
        <v>22908075</v>
      </c>
      <c r="H48" s="42">
        <f t="shared" si="9"/>
        <v>85318203</v>
      </c>
      <c r="I48" s="42">
        <f t="shared" si="9"/>
        <v>107562874</v>
      </c>
      <c r="J48" s="42">
        <f t="shared" si="9"/>
        <v>215789152</v>
      </c>
      <c r="K48" s="42">
        <f t="shared" si="9"/>
        <v>73072486</v>
      </c>
      <c r="L48" s="42">
        <f t="shared" si="9"/>
        <v>88797867</v>
      </c>
      <c r="M48" s="42">
        <f t="shared" si="9"/>
        <v>62680652</v>
      </c>
      <c r="N48" s="42">
        <f t="shared" si="9"/>
        <v>224551005</v>
      </c>
      <c r="O48" s="42">
        <f t="shared" si="9"/>
        <v>54517121</v>
      </c>
      <c r="P48" s="42">
        <f t="shared" si="9"/>
        <v>99381707</v>
      </c>
      <c r="Q48" s="42">
        <f t="shared" si="9"/>
        <v>188701777</v>
      </c>
      <c r="R48" s="42">
        <f t="shared" si="9"/>
        <v>342600605</v>
      </c>
      <c r="S48" s="42">
        <f t="shared" si="9"/>
        <v>57364104</v>
      </c>
      <c r="T48" s="42">
        <f t="shared" si="9"/>
        <v>71378815</v>
      </c>
      <c r="U48" s="42">
        <f t="shared" si="9"/>
        <v>0</v>
      </c>
      <c r="V48" s="42">
        <f t="shared" si="9"/>
        <v>128742919</v>
      </c>
      <c r="W48" s="42">
        <f t="shared" si="9"/>
        <v>911683681</v>
      </c>
      <c r="X48" s="42">
        <f t="shared" si="9"/>
        <v>1898790419</v>
      </c>
      <c r="Y48" s="42">
        <f t="shared" si="9"/>
        <v>-987106738</v>
      </c>
      <c r="Z48" s="43">
        <f>+IF(X48&lt;&gt;0,+(Y48/X48)*100,0)</f>
        <v>-51.98608167192358</v>
      </c>
      <c r="AA48" s="40">
        <f>+AA28+AA32+AA38+AA42+AA47</f>
        <v>1898790419</v>
      </c>
    </row>
    <row r="49" spans="1:27" ht="12.75">
      <c r="A49" s="14" t="s">
        <v>76</v>
      </c>
      <c r="B49" s="15"/>
      <c r="C49" s="44">
        <f aca="true" t="shared" si="10" ref="C49:Y49">+C25-C48</f>
        <v>-15561357</v>
      </c>
      <c r="D49" s="44">
        <f>+D25-D48</f>
        <v>0</v>
      </c>
      <c r="E49" s="45">
        <f t="shared" si="10"/>
        <v>75966855</v>
      </c>
      <c r="F49" s="46">
        <f t="shared" si="10"/>
        <v>-75397242</v>
      </c>
      <c r="G49" s="46">
        <f t="shared" si="10"/>
        <v>87525428</v>
      </c>
      <c r="H49" s="46">
        <f t="shared" si="10"/>
        <v>152360907</v>
      </c>
      <c r="I49" s="46">
        <f t="shared" si="10"/>
        <v>15405426</v>
      </c>
      <c r="J49" s="46">
        <f t="shared" si="10"/>
        <v>255291761</v>
      </c>
      <c r="K49" s="46">
        <f t="shared" si="10"/>
        <v>36383640</v>
      </c>
      <c r="L49" s="46">
        <f t="shared" si="10"/>
        <v>45257081</v>
      </c>
      <c r="M49" s="46">
        <f t="shared" si="10"/>
        <v>130277063</v>
      </c>
      <c r="N49" s="46">
        <f t="shared" si="10"/>
        <v>211917784</v>
      </c>
      <c r="O49" s="46">
        <f t="shared" si="10"/>
        <v>63089637</v>
      </c>
      <c r="P49" s="46">
        <f t="shared" si="10"/>
        <v>25529141</v>
      </c>
      <c r="Q49" s="46">
        <f t="shared" si="10"/>
        <v>-32803012</v>
      </c>
      <c r="R49" s="46">
        <f t="shared" si="10"/>
        <v>55815766</v>
      </c>
      <c r="S49" s="46">
        <f t="shared" si="10"/>
        <v>-41486078</v>
      </c>
      <c r="T49" s="46">
        <f t="shared" si="10"/>
        <v>94894067</v>
      </c>
      <c r="U49" s="46">
        <f t="shared" si="10"/>
        <v>0</v>
      </c>
      <c r="V49" s="46">
        <f t="shared" si="10"/>
        <v>53407989</v>
      </c>
      <c r="W49" s="46">
        <f t="shared" si="10"/>
        <v>576433300</v>
      </c>
      <c r="X49" s="46">
        <f>IF(F25=F48,0,X25-X48)</f>
        <v>-75397242</v>
      </c>
      <c r="Y49" s="46">
        <f t="shared" si="10"/>
        <v>651830542</v>
      </c>
      <c r="Z49" s="47">
        <f>+IF(X49&lt;&gt;0,+(Y49/X49)*100,0)</f>
        <v>-864.5283629870706</v>
      </c>
      <c r="AA49" s="44">
        <f>+AA25-AA48</f>
        <v>-75397242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383484380</v>
      </c>
      <c r="D5" s="19">
        <f>SUM(D6:D8)</f>
        <v>0</v>
      </c>
      <c r="E5" s="20">
        <f t="shared" si="0"/>
        <v>369987945</v>
      </c>
      <c r="F5" s="21">
        <f t="shared" si="0"/>
        <v>397878178</v>
      </c>
      <c r="G5" s="21">
        <f t="shared" si="0"/>
        <v>57262240</v>
      </c>
      <c r="H5" s="21">
        <f t="shared" si="0"/>
        <v>34328802</v>
      </c>
      <c r="I5" s="21">
        <f t="shared" si="0"/>
        <v>22561487</v>
      </c>
      <c r="J5" s="21">
        <f t="shared" si="0"/>
        <v>114152529</v>
      </c>
      <c r="K5" s="21">
        <f t="shared" si="0"/>
        <v>22986069</v>
      </c>
      <c r="L5" s="21">
        <f t="shared" si="0"/>
        <v>22849564</v>
      </c>
      <c r="M5" s="21">
        <f t="shared" si="0"/>
        <v>34712133</v>
      </c>
      <c r="N5" s="21">
        <f t="shared" si="0"/>
        <v>80547766</v>
      </c>
      <c r="O5" s="21">
        <f t="shared" si="0"/>
        <v>37885901</v>
      </c>
      <c r="P5" s="21">
        <f t="shared" si="0"/>
        <v>24862808</v>
      </c>
      <c r="Q5" s="21">
        <f t="shared" si="0"/>
        <v>23141211</v>
      </c>
      <c r="R5" s="21">
        <f t="shared" si="0"/>
        <v>85889920</v>
      </c>
      <c r="S5" s="21">
        <f t="shared" si="0"/>
        <v>30228636</v>
      </c>
      <c r="T5" s="21">
        <f t="shared" si="0"/>
        <v>23727752</v>
      </c>
      <c r="U5" s="21">
        <f t="shared" si="0"/>
        <v>23775268</v>
      </c>
      <c r="V5" s="21">
        <f t="shared" si="0"/>
        <v>77731656</v>
      </c>
      <c r="W5" s="21">
        <f t="shared" si="0"/>
        <v>358321871</v>
      </c>
      <c r="X5" s="21">
        <f t="shared" si="0"/>
        <v>397878178</v>
      </c>
      <c r="Y5" s="21">
        <f t="shared" si="0"/>
        <v>-39556307</v>
      </c>
      <c r="Z5" s="4">
        <f>+IF(X5&lt;&gt;0,+(Y5/X5)*100,0)</f>
        <v>-9.94181364729181</v>
      </c>
      <c r="AA5" s="19">
        <f>SUM(AA6:AA8)</f>
        <v>397878178</v>
      </c>
    </row>
    <row r="6" spans="1:27" ht="12.75">
      <c r="A6" s="5" t="s">
        <v>32</v>
      </c>
      <c r="B6" s="3"/>
      <c r="C6" s="22">
        <v>16382083</v>
      </c>
      <c r="D6" s="22"/>
      <c r="E6" s="23">
        <v>12544933</v>
      </c>
      <c r="F6" s="24">
        <v>488118</v>
      </c>
      <c r="G6" s="24">
        <v>211902</v>
      </c>
      <c r="H6" s="24">
        <v>-24572</v>
      </c>
      <c r="I6" s="24">
        <v>55734</v>
      </c>
      <c r="J6" s="24">
        <v>243064</v>
      </c>
      <c r="K6" s="24">
        <v>84066</v>
      </c>
      <c r="L6" s="24">
        <v>106806</v>
      </c>
      <c r="M6" s="24">
        <v>97910</v>
      </c>
      <c r="N6" s="24">
        <v>288782</v>
      </c>
      <c r="O6" s="24">
        <v>52000</v>
      </c>
      <c r="P6" s="24">
        <v>126508</v>
      </c>
      <c r="Q6" s="24">
        <v>85884</v>
      </c>
      <c r="R6" s="24">
        <v>264392</v>
      </c>
      <c r="S6" s="24">
        <v>70690</v>
      </c>
      <c r="T6" s="24">
        <v>348955</v>
      </c>
      <c r="U6" s="24">
        <v>88428</v>
      </c>
      <c r="V6" s="24">
        <v>508073</v>
      </c>
      <c r="W6" s="24">
        <v>1304311</v>
      </c>
      <c r="X6" s="24">
        <v>488118</v>
      </c>
      <c r="Y6" s="24">
        <v>816193</v>
      </c>
      <c r="Z6" s="6">
        <v>167.21</v>
      </c>
      <c r="AA6" s="22">
        <v>488118</v>
      </c>
    </row>
    <row r="7" spans="1:27" ht="12.75">
      <c r="A7" s="5" t="s">
        <v>33</v>
      </c>
      <c r="B7" s="3"/>
      <c r="C7" s="25">
        <v>367102297</v>
      </c>
      <c r="D7" s="25"/>
      <c r="E7" s="26">
        <v>357443012</v>
      </c>
      <c r="F7" s="27">
        <v>397390060</v>
      </c>
      <c r="G7" s="27">
        <v>57050338</v>
      </c>
      <c r="H7" s="27">
        <v>34353374</v>
      </c>
      <c r="I7" s="27">
        <v>22505753</v>
      </c>
      <c r="J7" s="27">
        <v>113909465</v>
      </c>
      <c r="K7" s="27">
        <v>22902003</v>
      </c>
      <c r="L7" s="27">
        <v>22742758</v>
      </c>
      <c r="M7" s="27">
        <v>34614223</v>
      </c>
      <c r="N7" s="27">
        <v>80258984</v>
      </c>
      <c r="O7" s="27">
        <v>37833901</v>
      </c>
      <c r="P7" s="27">
        <v>24736300</v>
      </c>
      <c r="Q7" s="27">
        <v>23055327</v>
      </c>
      <c r="R7" s="27">
        <v>85625528</v>
      </c>
      <c r="S7" s="27">
        <v>30157946</v>
      </c>
      <c r="T7" s="27">
        <v>23378797</v>
      </c>
      <c r="U7" s="27">
        <v>23686840</v>
      </c>
      <c r="V7" s="27">
        <v>77223583</v>
      </c>
      <c r="W7" s="27">
        <v>357017560</v>
      </c>
      <c r="X7" s="27">
        <v>397390060</v>
      </c>
      <c r="Y7" s="27">
        <v>-40372500</v>
      </c>
      <c r="Z7" s="7">
        <v>-10.16</v>
      </c>
      <c r="AA7" s="25">
        <v>397390060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161040711</v>
      </c>
      <c r="D9" s="19">
        <f>SUM(D10:D14)</f>
        <v>0</v>
      </c>
      <c r="E9" s="20">
        <f t="shared" si="1"/>
        <v>256237971</v>
      </c>
      <c r="F9" s="21">
        <f t="shared" si="1"/>
        <v>264002848</v>
      </c>
      <c r="G9" s="21">
        <f t="shared" si="1"/>
        <v>3576377</v>
      </c>
      <c r="H9" s="21">
        <f t="shared" si="1"/>
        <v>5444884</v>
      </c>
      <c r="I9" s="21">
        <f t="shared" si="1"/>
        <v>5617785</v>
      </c>
      <c r="J9" s="21">
        <f t="shared" si="1"/>
        <v>14639046</v>
      </c>
      <c r="K9" s="21">
        <f t="shared" si="1"/>
        <v>6921815</v>
      </c>
      <c r="L9" s="21">
        <f t="shared" si="1"/>
        <v>6722500</v>
      </c>
      <c r="M9" s="21">
        <f t="shared" si="1"/>
        <v>26863341</v>
      </c>
      <c r="N9" s="21">
        <f t="shared" si="1"/>
        <v>40507656</v>
      </c>
      <c r="O9" s="21">
        <f t="shared" si="1"/>
        <v>-8204089</v>
      </c>
      <c r="P9" s="21">
        <f t="shared" si="1"/>
        <v>33499419</v>
      </c>
      <c r="Q9" s="21">
        <f t="shared" si="1"/>
        <v>5314503</v>
      </c>
      <c r="R9" s="21">
        <f t="shared" si="1"/>
        <v>30609833</v>
      </c>
      <c r="S9" s="21">
        <f t="shared" si="1"/>
        <v>7547910</v>
      </c>
      <c r="T9" s="21">
        <f t="shared" si="1"/>
        <v>4663776</v>
      </c>
      <c r="U9" s="21">
        <f t="shared" si="1"/>
        <v>10966933</v>
      </c>
      <c r="V9" s="21">
        <f t="shared" si="1"/>
        <v>23178619</v>
      </c>
      <c r="W9" s="21">
        <f t="shared" si="1"/>
        <v>108935154</v>
      </c>
      <c r="X9" s="21">
        <f t="shared" si="1"/>
        <v>264002848</v>
      </c>
      <c r="Y9" s="21">
        <f t="shared" si="1"/>
        <v>-155067694</v>
      </c>
      <c r="Z9" s="4">
        <f>+IF(X9&lt;&gt;0,+(Y9/X9)*100,0)</f>
        <v>-58.7371292297574</v>
      </c>
      <c r="AA9" s="19">
        <f>SUM(AA10:AA14)</f>
        <v>264002848</v>
      </c>
    </row>
    <row r="10" spans="1:27" ht="12.75">
      <c r="A10" s="5" t="s">
        <v>36</v>
      </c>
      <c r="B10" s="3"/>
      <c r="C10" s="22">
        <v>4313735</v>
      </c>
      <c r="D10" s="22"/>
      <c r="E10" s="23">
        <v>3756058</v>
      </c>
      <c r="F10" s="24">
        <v>8128213</v>
      </c>
      <c r="G10" s="24">
        <v>319317</v>
      </c>
      <c r="H10" s="24">
        <v>358287</v>
      </c>
      <c r="I10" s="24">
        <v>391687</v>
      </c>
      <c r="J10" s="24">
        <v>1069291</v>
      </c>
      <c r="K10" s="24">
        <v>438211</v>
      </c>
      <c r="L10" s="24">
        <v>358698</v>
      </c>
      <c r="M10" s="24">
        <v>369239</v>
      </c>
      <c r="N10" s="24">
        <v>1166148</v>
      </c>
      <c r="O10" s="24">
        <v>432353</v>
      </c>
      <c r="P10" s="24">
        <v>355529</v>
      </c>
      <c r="Q10" s="24">
        <v>392578</v>
      </c>
      <c r="R10" s="24">
        <v>1180460</v>
      </c>
      <c r="S10" s="24">
        <v>173754</v>
      </c>
      <c r="T10" s="24">
        <v>164341</v>
      </c>
      <c r="U10" s="24">
        <v>395511</v>
      </c>
      <c r="V10" s="24">
        <v>733606</v>
      </c>
      <c r="W10" s="24">
        <v>4149505</v>
      </c>
      <c r="X10" s="24">
        <v>8128213</v>
      </c>
      <c r="Y10" s="24">
        <v>-3978708</v>
      </c>
      <c r="Z10" s="6">
        <v>-48.95</v>
      </c>
      <c r="AA10" s="22">
        <v>8128213</v>
      </c>
    </row>
    <row r="11" spans="1:27" ht="12.75">
      <c r="A11" s="5" t="s">
        <v>37</v>
      </c>
      <c r="B11" s="3"/>
      <c r="C11" s="22">
        <v>3202243</v>
      </c>
      <c r="D11" s="22"/>
      <c r="E11" s="23">
        <v>4185455</v>
      </c>
      <c r="F11" s="24">
        <v>6014750</v>
      </c>
      <c r="G11" s="24">
        <v>42134</v>
      </c>
      <c r="H11" s="24">
        <v>77131</v>
      </c>
      <c r="I11" s="24">
        <v>111606</v>
      </c>
      <c r="J11" s="24">
        <v>230871</v>
      </c>
      <c r="K11" s="24">
        <v>303810</v>
      </c>
      <c r="L11" s="24">
        <v>332004</v>
      </c>
      <c r="M11" s="24">
        <v>704302</v>
      </c>
      <c r="N11" s="24">
        <v>1340116</v>
      </c>
      <c r="O11" s="24">
        <v>853197</v>
      </c>
      <c r="P11" s="24">
        <v>248939</v>
      </c>
      <c r="Q11" s="24">
        <v>125418</v>
      </c>
      <c r="R11" s="24">
        <v>1227554</v>
      </c>
      <c r="S11" s="24">
        <v>6432</v>
      </c>
      <c r="T11" s="24">
        <v>6432</v>
      </c>
      <c r="U11" s="24">
        <v>12127</v>
      </c>
      <c r="V11" s="24">
        <v>24991</v>
      </c>
      <c r="W11" s="24">
        <v>2823532</v>
      </c>
      <c r="X11" s="24">
        <v>6014750</v>
      </c>
      <c r="Y11" s="24">
        <v>-3191218</v>
      </c>
      <c r="Z11" s="6">
        <v>-53.06</v>
      </c>
      <c r="AA11" s="22">
        <v>6014750</v>
      </c>
    </row>
    <row r="12" spans="1:27" ht="12.75">
      <c r="A12" s="5" t="s">
        <v>38</v>
      </c>
      <c r="B12" s="3"/>
      <c r="C12" s="22">
        <v>94037353</v>
      </c>
      <c r="D12" s="22"/>
      <c r="E12" s="23">
        <v>107375669</v>
      </c>
      <c r="F12" s="24">
        <v>96588117</v>
      </c>
      <c r="G12" s="24">
        <v>444836</v>
      </c>
      <c r="H12" s="24">
        <v>2229659</v>
      </c>
      <c r="I12" s="24">
        <v>2217835</v>
      </c>
      <c r="J12" s="24">
        <v>4892330</v>
      </c>
      <c r="K12" s="24">
        <v>2299175</v>
      </c>
      <c r="L12" s="24">
        <v>1765181</v>
      </c>
      <c r="M12" s="24">
        <v>22701365</v>
      </c>
      <c r="N12" s="24">
        <v>26765721</v>
      </c>
      <c r="O12" s="24">
        <v>1790875</v>
      </c>
      <c r="P12" s="24">
        <v>1569112</v>
      </c>
      <c r="Q12" s="24">
        <v>1973279</v>
      </c>
      <c r="R12" s="24">
        <v>5333266</v>
      </c>
      <c r="S12" s="24">
        <v>7502</v>
      </c>
      <c r="T12" s="24">
        <v>383420</v>
      </c>
      <c r="U12" s="24">
        <v>1581086</v>
      </c>
      <c r="V12" s="24">
        <v>1972008</v>
      </c>
      <c r="W12" s="24">
        <v>38963325</v>
      </c>
      <c r="X12" s="24">
        <v>96588117</v>
      </c>
      <c r="Y12" s="24">
        <v>-57624792</v>
      </c>
      <c r="Z12" s="6">
        <v>-59.66</v>
      </c>
      <c r="AA12" s="22">
        <v>96588117</v>
      </c>
    </row>
    <row r="13" spans="1:27" ht="12.75">
      <c r="A13" s="5" t="s">
        <v>39</v>
      </c>
      <c r="B13" s="3"/>
      <c r="C13" s="22">
        <v>59487380</v>
      </c>
      <c r="D13" s="22"/>
      <c r="E13" s="23">
        <v>140920789</v>
      </c>
      <c r="F13" s="24">
        <v>153271768</v>
      </c>
      <c r="G13" s="24">
        <v>2770090</v>
      </c>
      <c r="H13" s="24">
        <v>2779807</v>
      </c>
      <c r="I13" s="24">
        <v>2896657</v>
      </c>
      <c r="J13" s="24">
        <v>8446554</v>
      </c>
      <c r="K13" s="24">
        <v>3880619</v>
      </c>
      <c r="L13" s="24">
        <v>4266617</v>
      </c>
      <c r="M13" s="24">
        <v>3088435</v>
      </c>
      <c r="N13" s="24">
        <v>11235671</v>
      </c>
      <c r="O13" s="24">
        <v>-11280514</v>
      </c>
      <c r="P13" s="24">
        <v>31325839</v>
      </c>
      <c r="Q13" s="24">
        <v>2823228</v>
      </c>
      <c r="R13" s="24">
        <v>22868553</v>
      </c>
      <c r="S13" s="24">
        <v>7360222</v>
      </c>
      <c r="T13" s="24">
        <v>4109583</v>
      </c>
      <c r="U13" s="24">
        <v>8978209</v>
      </c>
      <c r="V13" s="24">
        <v>20448014</v>
      </c>
      <c r="W13" s="24">
        <v>62998792</v>
      </c>
      <c r="X13" s="24">
        <v>153271768</v>
      </c>
      <c r="Y13" s="24">
        <v>-90272976</v>
      </c>
      <c r="Z13" s="6">
        <v>-58.9</v>
      </c>
      <c r="AA13" s="22">
        <v>153271768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52627817</v>
      </c>
      <c r="D15" s="19">
        <f>SUM(D16:D18)</f>
        <v>0</v>
      </c>
      <c r="E15" s="20">
        <f t="shared" si="2"/>
        <v>20082562</v>
      </c>
      <c r="F15" s="21">
        <f t="shared" si="2"/>
        <v>36584015</v>
      </c>
      <c r="G15" s="21">
        <f t="shared" si="2"/>
        <v>14142</v>
      </c>
      <c r="H15" s="21">
        <f t="shared" si="2"/>
        <v>9902</v>
      </c>
      <c r="I15" s="21">
        <f t="shared" si="2"/>
        <v>14772</v>
      </c>
      <c r="J15" s="21">
        <f t="shared" si="2"/>
        <v>38816</v>
      </c>
      <c r="K15" s="21">
        <f t="shared" si="2"/>
        <v>4199967</v>
      </c>
      <c r="L15" s="21">
        <f t="shared" si="2"/>
        <v>-433609</v>
      </c>
      <c r="M15" s="21">
        <f t="shared" si="2"/>
        <v>7266585</v>
      </c>
      <c r="N15" s="21">
        <f t="shared" si="2"/>
        <v>11032943</v>
      </c>
      <c r="O15" s="21">
        <f t="shared" si="2"/>
        <v>4838557</v>
      </c>
      <c r="P15" s="21">
        <f t="shared" si="2"/>
        <v>12641</v>
      </c>
      <c r="Q15" s="21">
        <f t="shared" si="2"/>
        <v>11641</v>
      </c>
      <c r="R15" s="21">
        <f t="shared" si="2"/>
        <v>4862839</v>
      </c>
      <c r="S15" s="21">
        <f t="shared" si="2"/>
        <v>2435327</v>
      </c>
      <c r="T15" s="21">
        <f t="shared" si="2"/>
        <v>1627897</v>
      </c>
      <c r="U15" s="21">
        <f t="shared" si="2"/>
        <v>11545554</v>
      </c>
      <c r="V15" s="21">
        <f t="shared" si="2"/>
        <v>15608778</v>
      </c>
      <c r="W15" s="21">
        <f t="shared" si="2"/>
        <v>31543376</v>
      </c>
      <c r="X15" s="21">
        <f t="shared" si="2"/>
        <v>36584015</v>
      </c>
      <c r="Y15" s="21">
        <f t="shared" si="2"/>
        <v>-5040639</v>
      </c>
      <c r="Z15" s="4">
        <f>+IF(X15&lt;&gt;0,+(Y15/X15)*100,0)</f>
        <v>-13.778255339114637</v>
      </c>
      <c r="AA15" s="19">
        <f>SUM(AA16:AA18)</f>
        <v>36584015</v>
      </c>
    </row>
    <row r="16" spans="1:27" ht="12.75">
      <c r="A16" s="5" t="s">
        <v>42</v>
      </c>
      <c r="B16" s="3"/>
      <c r="C16" s="22">
        <v>4555084</v>
      </c>
      <c r="D16" s="22"/>
      <c r="E16" s="23">
        <v>5317028</v>
      </c>
      <c r="F16" s="24">
        <v>5348028</v>
      </c>
      <c r="G16" s="24">
        <v>9902</v>
      </c>
      <c r="H16" s="24">
        <v>9902</v>
      </c>
      <c r="I16" s="24">
        <v>10902</v>
      </c>
      <c r="J16" s="24">
        <v>30706</v>
      </c>
      <c r="K16" s="24">
        <v>9902</v>
      </c>
      <c r="L16" s="24">
        <v>1342902</v>
      </c>
      <c r="M16" s="24">
        <v>2345902</v>
      </c>
      <c r="N16" s="24">
        <v>3698706</v>
      </c>
      <c r="O16" s="24">
        <v>20902</v>
      </c>
      <c r="P16" s="24">
        <v>12641</v>
      </c>
      <c r="Q16" s="24">
        <v>11641</v>
      </c>
      <c r="R16" s="24">
        <v>45184</v>
      </c>
      <c r="S16" s="24">
        <v>9902</v>
      </c>
      <c r="T16" s="24">
        <v>1563902</v>
      </c>
      <c r="U16" s="24">
        <v>19760</v>
      </c>
      <c r="V16" s="24">
        <v>1593564</v>
      </c>
      <c r="W16" s="24">
        <v>5368160</v>
      </c>
      <c r="X16" s="24">
        <v>5348028</v>
      </c>
      <c r="Y16" s="24">
        <v>20132</v>
      </c>
      <c r="Z16" s="6">
        <v>0.38</v>
      </c>
      <c r="AA16" s="22">
        <v>5348028</v>
      </c>
    </row>
    <row r="17" spans="1:27" ht="12.75">
      <c r="A17" s="5" t="s">
        <v>43</v>
      </c>
      <c r="B17" s="3"/>
      <c r="C17" s="22">
        <v>48072733</v>
      </c>
      <c r="D17" s="22"/>
      <c r="E17" s="23">
        <v>14765534</v>
      </c>
      <c r="F17" s="24">
        <v>31235987</v>
      </c>
      <c r="G17" s="24">
        <v>4240</v>
      </c>
      <c r="H17" s="24"/>
      <c r="I17" s="24">
        <v>3870</v>
      </c>
      <c r="J17" s="24">
        <v>8110</v>
      </c>
      <c r="K17" s="24">
        <v>4190065</v>
      </c>
      <c r="L17" s="24">
        <v>-1776511</v>
      </c>
      <c r="M17" s="24">
        <v>4920683</v>
      </c>
      <c r="N17" s="24">
        <v>7334237</v>
      </c>
      <c r="O17" s="24">
        <v>4817655</v>
      </c>
      <c r="P17" s="24"/>
      <c r="Q17" s="24"/>
      <c r="R17" s="24">
        <v>4817655</v>
      </c>
      <c r="S17" s="24">
        <v>2425425</v>
      </c>
      <c r="T17" s="24">
        <v>63995</v>
      </c>
      <c r="U17" s="24">
        <v>11525794</v>
      </c>
      <c r="V17" s="24">
        <v>14015214</v>
      </c>
      <c r="W17" s="24">
        <v>26175216</v>
      </c>
      <c r="X17" s="24">
        <v>31235987</v>
      </c>
      <c r="Y17" s="24">
        <v>-5060771</v>
      </c>
      <c r="Z17" s="6">
        <v>-16.2</v>
      </c>
      <c r="AA17" s="22">
        <v>31235987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1559162462</v>
      </c>
      <c r="D19" s="19">
        <f>SUM(D20:D23)</f>
        <v>0</v>
      </c>
      <c r="E19" s="20">
        <f t="shared" si="3"/>
        <v>1806376258</v>
      </c>
      <c r="F19" s="21">
        <f t="shared" si="3"/>
        <v>1779972531</v>
      </c>
      <c r="G19" s="21">
        <f t="shared" si="3"/>
        <v>126900412</v>
      </c>
      <c r="H19" s="21">
        <f t="shared" si="3"/>
        <v>199075739</v>
      </c>
      <c r="I19" s="21">
        <f t="shared" si="3"/>
        <v>129802741</v>
      </c>
      <c r="J19" s="21">
        <f t="shared" si="3"/>
        <v>455778892</v>
      </c>
      <c r="K19" s="21">
        <f t="shared" si="3"/>
        <v>137596740</v>
      </c>
      <c r="L19" s="21">
        <f t="shared" si="3"/>
        <v>127990509</v>
      </c>
      <c r="M19" s="21">
        <f t="shared" si="3"/>
        <v>130819481</v>
      </c>
      <c r="N19" s="21">
        <f t="shared" si="3"/>
        <v>396406730</v>
      </c>
      <c r="O19" s="21">
        <f t="shared" si="3"/>
        <v>168775743</v>
      </c>
      <c r="P19" s="21">
        <f t="shared" si="3"/>
        <v>144303131</v>
      </c>
      <c r="Q19" s="21">
        <f t="shared" si="3"/>
        <v>141028425</v>
      </c>
      <c r="R19" s="21">
        <f t="shared" si="3"/>
        <v>454107299</v>
      </c>
      <c r="S19" s="21">
        <f t="shared" si="3"/>
        <v>193609399</v>
      </c>
      <c r="T19" s="21">
        <f t="shared" si="3"/>
        <v>116384740</v>
      </c>
      <c r="U19" s="21">
        <f t="shared" si="3"/>
        <v>146185810</v>
      </c>
      <c r="V19" s="21">
        <f t="shared" si="3"/>
        <v>456179949</v>
      </c>
      <c r="W19" s="21">
        <f t="shared" si="3"/>
        <v>1762472870</v>
      </c>
      <c r="X19" s="21">
        <f t="shared" si="3"/>
        <v>1779972531</v>
      </c>
      <c r="Y19" s="21">
        <f t="shared" si="3"/>
        <v>-17499661</v>
      </c>
      <c r="Z19" s="4">
        <f>+IF(X19&lt;&gt;0,+(Y19/X19)*100,0)</f>
        <v>-0.9831421943443464</v>
      </c>
      <c r="AA19" s="19">
        <f>SUM(AA20:AA23)</f>
        <v>1779972531</v>
      </c>
    </row>
    <row r="20" spans="1:27" ht="12.75">
      <c r="A20" s="5" t="s">
        <v>46</v>
      </c>
      <c r="B20" s="3"/>
      <c r="C20" s="22">
        <v>1054384751</v>
      </c>
      <c r="D20" s="22"/>
      <c r="E20" s="23">
        <v>1245439554</v>
      </c>
      <c r="F20" s="24">
        <v>1253316796</v>
      </c>
      <c r="G20" s="24">
        <v>95019552</v>
      </c>
      <c r="H20" s="24">
        <v>132446407</v>
      </c>
      <c r="I20" s="24">
        <v>98789177</v>
      </c>
      <c r="J20" s="24">
        <v>326255136</v>
      </c>
      <c r="K20" s="24">
        <v>103302876</v>
      </c>
      <c r="L20" s="24">
        <v>95929661</v>
      </c>
      <c r="M20" s="24">
        <v>95359360</v>
      </c>
      <c r="N20" s="24">
        <v>294591897</v>
      </c>
      <c r="O20" s="24">
        <v>112337239</v>
      </c>
      <c r="P20" s="24">
        <v>101179767</v>
      </c>
      <c r="Q20" s="24">
        <v>99617634</v>
      </c>
      <c r="R20" s="24">
        <v>313134640</v>
      </c>
      <c r="S20" s="24">
        <v>127517576</v>
      </c>
      <c r="T20" s="24">
        <v>76250882</v>
      </c>
      <c r="U20" s="24">
        <v>95844438</v>
      </c>
      <c r="V20" s="24">
        <v>299612896</v>
      </c>
      <c r="W20" s="24">
        <v>1233594569</v>
      </c>
      <c r="X20" s="24">
        <v>1253316796</v>
      </c>
      <c r="Y20" s="24">
        <v>-19722227</v>
      </c>
      <c r="Z20" s="6">
        <v>-1.57</v>
      </c>
      <c r="AA20" s="22">
        <v>1253316796</v>
      </c>
    </row>
    <row r="21" spans="1:27" ht="12.75">
      <c r="A21" s="5" t="s">
        <v>47</v>
      </c>
      <c r="B21" s="3"/>
      <c r="C21" s="22">
        <v>217623513</v>
      </c>
      <c r="D21" s="22"/>
      <c r="E21" s="23">
        <v>207746889</v>
      </c>
      <c r="F21" s="24">
        <v>170681945</v>
      </c>
      <c r="G21" s="24">
        <v>11115133</v>
      </c>
      <c r="H21" s="24">
        <v>18194506</v>
      </c>
      <c r="I21" s="24">
        <v>10886027</v>
      </c>
      <c r="J21" s="24">
        <v>40195666</v>
      </c>
      <c r="K21" s="24">
        <v>12130619</v>
      </c>
      <c r="L21" s="24">
        <v>12100817</v>
      </c>
      <c r="M21" s="24">
        <v>15691776</v>
      </c>
      <c r="N21" s="24">
        <v>39923212</v>
      </c>
      <c r="O21" s="24">
        <v>12454182</v>
      </c>
      <c r="P21" s="24">
        <v>17761071</v>
      </c>
      <c r="Q21" s="24">
        <v>18620836</v>
      </c>
      <c r="R21" s="24">
        <v>48836089</v>
      </c>
      <c r="S21" s="24">
        <v>18397175</v>
      </c>
      <c r="T21" s="24">
        <v>15993570</v>
      </c>
      <c r="U21" s="24">
        <v>11603814</v>
      </c>
      <c r="V21" s="24">
        <v>45994559</v>
      </c>
      <c r="W21" s="24">
        <v>174949526</v>
      </c>
      <c r="X21" s="24">
        <v>170681945</v>
      </c>
      <c r="Y21" s="24">
        <v>4267581</v>
      </c>
      <c r="Z21" s="6">
        <v>2.5</v>
      </c>
      <c r="AA21" s="22">
        <v>170681945</v>
      </c>
    </row>
    <row r="22" spans="1:27" ht="12.75">
      <c r="A22" s="5" t="s">
        <v>48</v>
      </c>
      <c r="B22" s="3"/>
      <c r="C22" s="25">
        <v>145175044</v>
      </c>
      <c r="D22" s="25"/>
      <c r="E22" s="26">
        <v>183252034</v>
      </c>
      <c r="F22" s="27">
        <v>185633684</v>
      </c>
      <c r="G22" s="27">
        <v>9602243</v>
      </c>
      <c r="H22" s="27">
        <v>19902728</v>
      </c>
      <c r="I22" s="27">
        <v>9375470</v>
      </c>
      <c r="J22" s="27">
        <v>38880441</v>
      </c>
      <c r="K22" s="27">
        <v>11429982</v>
      </c>
      <c r="L22" s="27">
        <v>9446454</v>
      </c>
      <c r="M22" s="27">
        <v>9382386</v>
      </c>
      <c r="N22" s="27">
        <v>30258822</v>
      </c>
      <c r="O22" s="27">
        <v>19408335</v>
      </c>
      <c r="P22" s="27">
        <v>12435348</v>
      </c>
      <c r="Q22" s="27">
        <v>11938989</v>
      </c>
      <c r="R22" s="27">
        <v>43782672</v>
      </c>
      <c r="S22" s="27">
        <v>27138202</v>
      </c>
      <c r="T22" s="27">
        <v>10944386</v>
      </c>
      <c r="U22" s="27">
        <v>28780535</v>
      </c>
      <c r="V22" s="27">
        <v>66863123</v>
      </c>
      <c r="W22" s="27">
        <v>179785058</v>
      </c>
      <c r="X22" s="27">
        <v>185633684</v>
      </c>
      <c r="Y22" s="27">
        <v>-5848626</v>
      </c>
      <c r="Z22" s="7">
        <v>-3.15</v>
      </c>
      <c r="AA22" s="25">
        <v>185633684</v>
      </c>
    </row>
    <row r="23" spans="1:27" ht="12.75">
      <c r="A23" s="5" t="s">
        <v>49</v>
      </c>
      <c r="B23" s="3"/>
      <c r="C23" s="22">
        <v>141979154</v>
      </c>
      <c r="D23" s="22"/>
      <c r="E23" s="23">
        <v>169937781</v>
      </c>
      <c r="F23" s="24">
        <v>170340106</v>
      </c>
      <c r="G23" s="24">
        <v>11163484</v>
      </c>
      <c r="H23" s="24">
        <v>28532098</v>
      </c>
      <c r="I23" s="24">
        <v>10752067</v>
      </c>
      <c r="J23" s="24">
        <v>50447649</v>
      </c>
      <c r="K23" s="24">
        <v>10733263</v>
      </c>
      <c r="L23" s="24">
        <v>10513577</v>
      </c>
      <c r="M23" s="24">
        <v>10385959</v>
      </c>
      <c r="N23" s="24">
        <v>31632799</v>
      </c>
      <c r="O23" s="24">
        <v>24575987</v>
      </c>
      <c r="P23" s="24">
        <v>12926945</v>
      </c>
      <c r="Q23" s="24">
        <v>10850966</v>
      </c>
      <c r="R23" s="24">
        <v>48353898</v>
      </c>
      <c r="S23" s="24">
        <v>20556446</v>
      </c>
      <c r="T23" s="24">
        <v>13195902</v>
      </c>
      <c r="U23" s="24">
        <v>9957023</v>
      </c>
      <c r="V23" s="24">
        <v>43709371</v>
      </c>
      <c r="W23" s="24">
        <v>174143717</v>
      </c>
      <c r="X23" s="24">
        <v>170340106</v>
      </c>
      <c r="Y23" s="24">
        <v>3803611</v>
      </c>
      <c r="Z23" s="6">
        <v>2.23</v>
      </c>
      <c r="AA23" s="22">
        <v>170340106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2156315370</v>
      </c>
      <c r="D25" s="40">
        <f>+D5+D9+D15+D19+D24</f>
        <v>0</v>
      </c>
      <c r="E25" s="41">
        <f t="shared" si="4"/>
        <v>2452684736</v>
      </c>
      <c r="F25" s="42">
        <f t="shared" si="4"/>
        <v>2478437572</v>
      </c>
      <c r="G25" s="42">
        <f t="shared" si="4"/>
        <v>187753171</v>
      </c>
      <c r="H25" s="42">
        <f t="shared" si="4"/>
        <v>238859327</v>
      </c>
      <c r="I25" s="42">
        <f t="shared" si="4"/>
        <v>157996785</v>
      </c>
      <c r="J25" s="42">
        <f t="shared" si="4"/>
        <v>584609283</v>
      </c>
      <c r="K25" s="42">
        <f t="shared" si="4"/>
        <v>171704591</v>
      </c>
      <c r="L25" s="42">
        <f t="shared" si="4"/>
        <v>157128964</v>
      </c>
      <c r="M25" s="42">
        <f t="shared" si="4"/>
        <v>199661540</v>
      </c>
      <c r="N25" s="42">
        <f t="shared" si="4"/>
        <v>528495095</v>
      </c>
      <c r="O25" s="42">
        <f t="shared" si="4"/>
        <v>203296112</v>
      </c>
      <c r="P25" s="42">
        <f t="shared" si="4"/>
        <v>202677999</v>
      </c>
      <c r="Q25" s="42">
        <f t="shared" si="4"/>
        <v>169495780</v>
      </c>
      <c r="R25" s="42">
        <f t="shared" si="4"/>
        <v>575469891</v>
      </c>
      <c r="S25" s="42">
        <f t="shared" si="4"/>
        <v>233821272</v>
      </c>
      <c r="T25" s="42">
        <f t="shared" si="4"/>
        <v>146404165</v>
      </c>
      <c r="U25" s="42">
        <f t="shared" si="4"/>
        <v>192473565</v>
      </c>
      <c r="V25" s="42">
        <f t="shared" si="4"/>
        <v>572699002</v>
      </c>
      <c r="W25" s="42">
        <f t="shared" si="4"/>
        <v>2261273271</v>
      </c>
      <c r="X25" s="42">
        <f t="shared" si="4"/>
        <v>2478437572</v>
      </c>
      <c r="Y25" s="42">
        <f t="shared" si="4"/>
        <v>-217164301</v>
      </c>
      <c r="Z25" s="43">
        <f>+IF(X25&lt;&gt;0,+(Y25/X25)*100,0)</f>
        <v>-8.762145290783222</v>
      </c>
      <c r="AA25" s="40">
        <f>+AA5+AA9+AA15+AA19+AA24</f>
        <v>2478437572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490805477</v>
      </c>
      <c r="D28" s="19">
        <f>SUM(D29:D31)</f>
        <v>0</v>
      </c>
      <c r="E28" s="20">
        <f t="shared" si="5"/>
        <v>484651971</v>
      </c>
      <c r="F28" s="21">
        <f t="shared" si="5"/>
        <v>498455237</v>
      </c>
      <c r="G28" s="21">
        <f t="shared" si="5"/>
        <v>24362849</v>
      </c>
      <c r="H28" s="21">
        <f t="shared" si="5"/>
        <v>35567293</v>
      </c>
      <c r="I28" s="21">
        <f t="shared" si="5"/>
        <v>52774666</v>
      </c>
      <c r="J28" s="21">
        <f t="shared" si="5"/>
        <v>112704808</v>
      </c>
      <c r="K28" s="21">
        <f t="shared" si="5"/>
        <v>36407633</v>
      </c>
      <c r="L28" s="21">
        <f t="shared" si="5"/>
        <v>42605811</v>
      </c>
      <c r="M28" s="21">
        <f t="shared" si="5"/>
        <v>45236826</v>
      </c>
      <c r="N28" s="21">
        <f t="shared" si="5"/>
        <v>124250270</v>
      </c>
      <c r="O28" s="21">
        <f t="shared" si="5"/>
        <v>32521351</v>
      </c>
      <c r="P28" s="21">
        <f t="shared" si="5"/>
        <v>35060826</v>
      </c>
      <c r="Q28" s="21">
        <f t="shared" si="5"/>
        <v>32155708</v>
      </c>
      <c r="R28" s="21">
        <f t="shared" si="5"/>
        <v>99737885</v>
      </c>
      <c r="S28" s="21">
        <f t="shared" si="5"/>
        <v>27172708</v>
      </c>
      <c r="T28" s="21">
        <f t="shared" si="5"/>
        <v>27284647</v>
      </c>
      <c r="U28" s="21">
        <f t="shared" si="5"/>
        <v>45222670</v>
      </c>
      <c r="V28" s="21">
        <f t="shared" si="5"/>
        <v>99680025</v>
      </c>
      <c r="W28" s="21">
        <f t="shared" si="5"/>
        <v>436372988</v>
      </c>
      <c r="X28" s="21">
        <f t="shared" si="5"/>
        <v>498455237</v>
      </c>
      <c r="Y28" s="21">
        <f t="shared" si="5"/>
        <v>-62082249</v>
      </c>
      <c r="Z28" s="4">
        <f>+IF(X28&lt;&gt;0,+(Y28/X28)*100,0)</f>
        <v>-12.454929628916709</v>
      </c>
      <c r="AA28" s="19">
        <f>SUM(AA29:AA31)</f>
        <v>498455237</v>
      </c>
    </row>
    <row r="29" spans="1:27" ht="12.75">
      <c r="A29" s="5" t="s">
        <v>32</v>
      </c>
      <c r="B29" s="3"/>
      <c r="C29" s="22">
        <v>103436653</v>
      </c>
      <c r="D29" s="22"/>
      <c r="E29" s="23">
        <v>94523758</v>
      </c>
      <c r="F29" s="24">
        <v>96527356</v>
      </c>
      <c r="G29" s="24">
        <v>3994974</v>
      </c>
      <c r="H29" s="24">
        <v>10075491</v>
      </c>
      <c r="I29" s="24">
        <v>6554166</v>
      </c>
      <c r="J29" s="24">
        <v>20624631</v>
      </c>
      <c r="K29" s="24">
        <v>7197835</v>
      </c>
      <c r="L29" s="24">
        <v>7125390</v>
      </c>
      <c r="M29" s="24">
        <v>7121547</v>
      </c>
      <c r="N29" s="24">
        <v>21444772</v>
      </c>
      <c r="O29" s="24">
        <v>5085078</v>
      </c>
      <c r="P29" s="24">
        <v>6162142</v>
      </c>
      <c r="Q29" s="24">
        <v>7308675</v>
      </c>
      <c r="R29" s="24">
        <v>18555895</v>
      </c>
      <c r="S29" s="24">
        <v>6191358</v>
      </c>
      <c r="T29" s="24">
        <v>5144881</v>
      </c>
      <c r="U29" s="24">
        <v>9222871</v>
      </c>
      <c r="V29" s="24">
        <v>20559110</v>
      </c>
      <c r="W29" s="24">
        <v>81184408</v>
      </c>
      <c r="X29" s="24">
        <v>96527356</v>
      </c>
      <c r="Y29" s="24">
        <v>-15342948</v>
      </c>
      <c r="Z29" s="6">
        <v>-15.89</v>
      </c>
      <c r="AA29" s="22">
        <v>96527356</v>
      </c>
    </row>
    <row r="30" spans="1:27" ht="12.75">
      <c r="A30" s="5" t="s">
        <v>33</v>
      </c>
      <c r="B30" s="3"/>
      <c r="C30" s="25">
        <v>379198143</v>
      </c>
      <c r="D30" s="25"/>
      <c r="E30" s="26">
        <v>382240152</v>
      </c>
      <c r="F30" s="27">
        <v>394038836</v>
      </c>
      <c r="G30" s="27">
        <v>19839683</v>
      </c>
      <c r="H30" s="27">
        <v>24946047</v>
      </c>
      <c r="I30" s="27">
        <v>45602914</v>
      </c>
      <c r="J30" s="27">
        <v>90388644</v>
      </c>
      <c r="K30" s="27">
        <v>28602960</v>
      </c>
      <c r="L30" s="27">
        <v>34532222</v>
      </c>
      <c r="M30" s="27">
        <v>37496134</v>
      </c>
      <c r="N30" s="27">
        <v>100631316</v>
      </c>
      <c r="O30" s="27">
        <v>26825851</v>
      </c>
      <c r="P30" s="27">
        <v>28202462</v>
      </c>
      <c r="Q30" s="27">
        <v>24273889</v>
      </c>
      <c r="R30" s="27">
        <v>79302202</v>
      </c>
      <c r="S30" s="27">
        <v>20387251</v>
      </c>
      <c r="T30" s="27">
        <v>21571467</v>
      </c>
      <c r="U30" s="27">
        <v>35167347</v>
      </c>
      <c r="V30" s="27">
        <v>77126065</v>
      </c>
      <c r="W30" s="27">
        <v>347448227</v>
      </c>
      <c r="X30" s="27">
        <v>394038836</v>
      </c>
      <c r="Y30" s="27">
        <v>-46590609</v>
      </c>
      <c r="Z30" s="7">
        <v>-11.82</v>
      </c>
      <c r="AA30" s="25">
        <v>394038836</v>
      </c>
    </row>
    <row r="31" spans="1:27" ht="12.75">
      <c r="A31" s="5" t="s">
        <v>34</v>
      </c>
      <c r="B31" s="3"/>
      <c r="C31" s="22">
        <v>8170681</v>
      </c>
      <c r="D31" s="22"/>
      <c r="E31" s="23">
        <v>7888061</v>
      </c>
      <c r="F31" s="24">
        <v>7889045</v>
      </c>
      <c r="G31" s="24">
        <v>528192</v>
      </c>
      <c r="H31" s="24">
        <v>545755</v>
      </c>
      <c r="I31" s="24">
        <v>617586</v>
      </c>
      <c r="J31" s="24">
        <v>1691533</v>
      </c>
      <c r="K31" s="24">
        <v>606838</v>
      </c>
      <c r="L31" s="24">
        <v>948199</v>
      </c>
      <c r="M31" s="24">
        <v>619145</v>
      </c>
      <c r="N31" s="24">
        <v>2174182</v>
      </c>
      <c r="O31" s="24">
        <v>610422</v>
      </c>
      <c r="P31" s="24">
        <v>696222</v>
      </c>
      <c r="Q31" s="24">
        <v>573144</v>
      </c>
      <c r="R31" s="24">
        <v>1879788</v>
      </c>
      <c r="S31" s="24">
        <v>594099</v>
      </c>
      <c r="T31" s="24">
        <v>568299</v>
      </c>
      <c r="U31" s="24">
        <v>832452</v>
      </c>
      <c r="V31" s="24">
        <v>1994850</v>
      </c>
      <c r="W31" s="24">
        <v>7740353</v>
      </c>
      <c r="X31" s="24">
        <v>7889045</v>
      </c>
      <c r="Y31" s="24">
        <v>-148692</v>
      </c>
      <c r="Z31" s="6">
        <v>-1.88</v>
      </c>
      <c r="AA31" s="22">
        <v>7889045</v>
      </c>
    </row>
    <row r="32" spans="1:27" ht="12.75">
      <c r="A32" s="2" t="s">
        <v>35</v>
      </c>
      <c r="B32" s="3"/>
      <c r="C32" s="19">
        <f aca="true" t="shared" si="6" ref="C32:Y32">SUM(C33:C37)</f>
        <v>342931436</v>
      </c>
      <c r="D32" s="19">
        <f>SUM(D33:D37)</f>
        <v>0</v>
      </c>
      <c r="E32" s="20">
        <f t="shared" si="6"/>
        <v>414944663</v>
      </c>
      <c r="F32" s="21">
        <f t="shared" si="6"/>
        <v>442257731</v>
      </c>
      <c r="G32" s="21">
        <f t="shared" si="6"/>
        <v>16627395</v>
      </c>
      <c r="H32" s="21">
        <f t="shared" si="6"/>
        <v>17314404</v>
      </c>
      <c r="I32" s="21">
        <f t="shared" si="6"/>
        <v>23962155</v>
      </c>
      <c r="J32" s="21">
        <f t="shared" si="6"/>
        <v>57903954</v>
      </c>
      <c r="K32" s="21">
        <f t="shared" si="6"/>
        <v>19137677</v>
      </c>
      <c r="L32" s="21">
        <f t="shared" si="6"/>
        <v>27552775</v>
      </c>
      <c r="M32" s="21">
        <f t="shared" si="6"/>
        <v>42742918</v>
      </c>
      <c r="N32" s="21">
        <f t="shared" si="6"/>
        <v>89433370</v>
      </c>
      <c r="O32" s="21">
        <f t="shared" si="6"/>
        <v>18912083</v>
      </c>
      <c r="P32" s="21">
        <f t="shared" si="6"/>
        <v>19115179</v>
      </c>
      <c r="Q32" s="21">
        <f t="shared" si="6"/>
        <v>20160117</v>
      </c>
      <c r="R32" s="21">
        <f t="shared" si="6"/>
        <v>58187379</v>
      </c>
      <c r="S32" s="21">
        <f t="shared" si="6"/>
        <v>13287296</v>
      </c>
      <c r="T32" s="21">
        <f t="shared" si="6"/>
        <v>17608448</v>
      </c>
      <c r="U32" s="21">
        <f t="shared" si="6"/>
        <v>22946579</v>
      </c>
      <c r="V32" s="21">
        <f t="shared" si="6"/>
        <v>53842323</v>
      </c>
      <c r="W32" s="21">
        <f t="shared" si="6"/>
        <v>259367026</v>
      </c>
      <c r="X32" s="21">
        <f t="shared" si="6"/>
        <v>442257731</v>
      </c>
      <c r="Y32" s="21">
        <f t="shared" si="6"/>
        <v>-182890705</v>
      </c>
      <c r="Z32" s="4">
        <f>+IF(X32&lt;&gt;0,+(Y32/X32)*100,0)</f>
        <v>-41.35387403776103</v>
      </c>
      <c r="AA32" s="19">
        <f>SUM(AA33:AA37)</f>
        <v>442257731</v>
      </c>
    </row>
    <row r="33" spans="1:27" ht="12.75">
      <c r="A33" s="5" t="s">
        <v>36</v>
      </c>
      <c r="B33" s="3"/>
      <c r="C33" s="22">
        <v>37212763</v>
      </c>
      <c r="D33" s="22"/>
      <c r="E33" s="23">
        <v>44011980</v>
      </c>
      <c r="F33" s="24">
        <v>48681210</v>
      </c>
      <c r="G33" s="24">
        <v>1984879</v>
      </c>
      <c r="H33" s="24">
        <v>2053216</v>
      </c>
      <c r="I33" s="24">
        <v>3164303</v>
      </c>
      <c r="J33" s="24">
        <v>7202398</v>
      </c>
      <c r="K33" s="24">
        <v>2399786</v>
      </c>
      <c r="L33" s="24">
        <v>3262527</v>
      </c>
      <c r="M33" s="24">
        <v>3269916</v>
      </c>
      <c r="N33" s="24">
        <v>8932229</v>
      </c>
      <c r="O33" s="24">
        <v>2370980</v>
      </c>
      <c r="P33" s="24">
        <v>2402623</v>
      </c>
      <c r="Q33" s="24">
        <v>2287951</v>
      </c>
      <c r="R33" s="24">
        <v>7061554</v>
      </c>
      <c r="S33" s="24">
        <v>1954070</v>
      </c>
      <c r="T33" s="24">
        <v>2027570</v>
      </c>
      <c r="U33" s="24">
        <v>5706285</v>
      </c>
      <c r="V33" s="24">
        <v>9687925</v>
      </c>
      <c r="W33" s="24">
        <v>32884106</v>
      </c>
      <c r="X33" s="24">
        <v>48681210</v>
      </c>
      <c r="Y33" s="24">
        <v>-15797104</v>
      </c>
      <c r="Z33" s="6">
        <v>-32.45</v>
      </c>
      <c r="AA33" s="22">
        <v>48681210</v>
      </c>
    </row>
    <row r="34" spans="1:27" ht="12.75">
      <c r="A34" s="5" t="s">
        <v>37</v>
      </c>
      <c r="B34" s="3"/>
      <c r="C34" s="22">
        <v>77139926</v>
      </c>
      <c r="D34" s="22"/>
      <c r="E34" s="23">
        <v>81062921</v>
      </c>
      <c r="F34" s="24">
        <v>80972586</v>
      </c>
      <c r="G34" s="24">
        <v>6773443</v>
      </c>
      <c r="H34" s="24">
        <v>3810873</v>
      </c>
      <c r="I34" s="24">
        <v>5916687</v>
      </c>
      <c r="J34" s="24">
        <v>16501003</v>
      </c>
      <c r="K34" s="24">
        <v>4488366</v>
      </c>
      <c r="L34" s="24">
        <v>6701912</v>
      </c>
      <c r="M34" s="24">
        <v>6438632</v>
      </c>
      <c r="N34" s="24">
        <v>17628910</v>
      </c>
      <c r="O34" s="24">
        <v>4462903</v>
      </c>
      <c r="P34" s="24">
        <v>4654391</v>
      </c>
      <c r="Q34" s="24">
        <v>4758019</v>
      </c>
      <c r="R34" s="24">
        <v>13875313</v>
      </c>
      <c r="S34" s="24">
        <v>3615638</v>
      </c>
      <c r="T34" s="24">
        <v>3361912</v>
      </c>
      <c r="U34" s="24">
        <v>3421253</v>
      </c>
      <c r="V34" s="24">
        <v>10398803</v>
      </c>
      <c r="W34" s="24">
        <v>58404029</v>
      </c>
      <c r="X34" s="24">
        <v>80972586</v>
      </c>
      <c r="Y34" s="24">
        <v>-22568557</v>
      </c>
      <c r="Z34" s="6">
        <v>-27.87</v>
      </c>
      <c r="AA34" s="22">
        <v>80972586</v>
      </c>
    </row>
    <row r="35" spans="1:27" ht="12.75">
      <c r="A35" s="5" t="s">
        <v>38</v>
      </c>
      <c r="B35" s="3"/>
      <c r="C35" s="22">
        <v>132899403</v>
      </c>
      <c r="D35" s="22"/>
      <c r="E35" s="23">
        <v>167678981</v>
      </c>
      <c r="F35" s="24">
        <v>156216338</v>
      </c>
      <c r="G35" s="24">
        <v>5136426</v>
      </c>
      <c r="H35" s="24">
        <v>8152435</v>
      </c>
      <c r="I35" s="24">
        <v>8825440</v>
      </c>
      <c r="J35" s="24">
        <v>22114301</v>
      </c>
      <c r="K35" s="24">
        <v>9213564</v>
      </c>
      <c r="L35" s="24">
        <v>11446586</v>
      </c>
      <c r="M35" s="24">
        <v>26838952</v>
      </c>
      <c r="N35" s="24">
        <v>47499102</v>
      </c>
      <c r="O35" s="24">
        <v>8975816</v>
      </c>
      <c r="P35" s="24">
        <v>8762458</v>
      </c>
      <c r="Q35" s="24">
        <v>9348729</v>
      </c>
      <c r="R35" s="24">
        <v>27087003</v>
      </c>
      <c r="S35" s="24">
        <v>5272751</v>
      </c>
      <c r="T35" s="24">
        <v>9458723</v>
      </c>
      <c r="U35" s="24">
        <v>11090680</v>
      </c>
      <c r="V35" s="24">
        <v>25822154</v>
      </c>
      <c r="W35" s="24">
        <v>122522560</v>
      </c>
      <c r="X35" s="24">
        <v>156216338</v>
      </c>
      <c r="Y35" s="24">
        <v>-33693778</v>
      </c>
      <c r="Z35" s="6">
        <v>-21.57</v>
      </c>
      <c r="AA35" s="22">
        <v>156216338</v>
      </c>
    </row>
    <row r="36" spans="1:27" ht="12.75">
      <c r="A36" s="5" t="s">
        <v>39</v>
      </c>
      <c r="B36" s="3"/>
      <c r="C36" s="22">
        <v>95679344</v>
      </c>
      <c r="D36" s="22"/>
      <c r="E36" s="23">
        <v>122190781</v>
      </c>
      <c r="F36" s="24">
        <v>156387597</v>
      </c>
      <c r="G36" s="24">
        <v>2732647</v>
      </c>
      <c r="H36" s="24">
        <v>3297880</v>
      </c>
      <c r="I36" s="24">
        <v>6055725</v>
      </c>
      <c r="J36" s="24">
        <v>12086252</v>
      </c>
      <c r="K36" s="24">
        <v>3035961</v>
      </c>
      <c r="L36" s="24">
        <v>6141750</v>
      </c>
      <c r="M36" s="24">
        <v>6195418</v>
      </c>
      <c r="N36" s="24">
        <v>15373129</v>
      </c>
      <c r="O36" s="24">
        <v>3102384</v>
      </c>
      <c r="P36" s="24">
        <v>3295707</v>
      </c>
      <c r="Q36" s="24">
        <v>3765418</v>
      </c>
      <c r="R36" s="24">
        <v>10163509</v>
      </c>
      <c r="S36" s="24">
        <v>2444837</v>
      </c>
      <c r="T36" s="24">
        <v>2760243</v>
      </c>
      <c r="U36" s="24">
        <v>2728361</v>
      </c>
      <c r="V36" s="24">
        <v>7933441</v>
      </c>
      <c r="W36" s="24">
        <v>45556331</v>
      </c>
      <c r="X36" s="24">
        <v>156387597</v>
      </c>
      <c r="Y36" s="24">
        <v>-110831266</v>
      </c>
      <c r="Z36" s="6">
        <v>-70.87</v>
      </c>
      <c r="AA36" s="22">
        <v>156387597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191964418</v>
      </c>
      <c r="D38" s="19">
        <f>SUM(D39:D41)</f>
        <v>0</v>
      </c>
      <c r="E38" s="20">
        <f t="shared" si="7"/>
        <v>191694194</v>
      </c>
      <c r="F38" s="21">
        <f t="shared" si="7"/>
        <v>174019496</v>
      </c>
      <c r="G38" s="21">
        <f t="shared" si="7"/>
        <v>7213764</v>
      </c>
      <c r="H38" s="21">
        <f t="shared" si="7"/>
        <v>11870486</v>
      </c>
      <c r="I38" s="21">
        <f t="shared" si="7"/>
        <v>21454908</v>
      </c>
      <c r="J38" s="21">
        <f t="shared" si="7"/>
        <v>40539158</v>
      </c>
      <c r="K38" s="21">
        <f t="shared" si="7"/>
        <v>10486233</v>
      </c>
      <c r="L38" s="21">
        <f t="shared" si="7"/>
        <v>15066992</v>
      </c>
      <c r="M38" s="21">
        <f t="shared" si="7"/>
        <v>21678530</v>
      </c>
      <c r="N38" s="21">
        <f t="shared" si="7"/>
        <v>47231755</v>
      </c>
      <c r="O38" s="21">
        <f t="shared" si="7"/>
        <v>9479943</v>
      </c>
      <c r="P38" s="21">
        <f t="shared" si="7"/>
        <v>10147668</v>
      </c>
      <c r="Q38" s="21">
        <f t="shared" si="7"/>
        <v>9443576</v>
      </c>
      <c r="R38" s="21">
        <f t="shared" si="7"/>
        <v>29071187</v>
      </c>
      <c r="S38" s="21">
        <f t="shared" si="7"/>
        <v>7209943</v>
      </c>
      <c r="T38" s="21">
        <f t="shared" si="7"/>
        <v>7550781</v>
      </c>
      <c r="U38" s="21">
        <f t="shared" si="7"/>
        <v>9669153</v>
      </c>
      <c r="V38" s="21">
        <f t="shared" si="7"/>
        <v>24429877</v>
      </c>
      <c r="W38" s="21">
        <f t="shared" si="7"/>
        <v>141271977</v>
      </c>
      <c r="X38" s="21">
        <f t="shared" si="7"/>
        <v>174019496</v>
      </c>
      <c r="Y38" s="21">
        <f t="shared" si="7"/>
        <v>-32747519</v>
      </c>
      <c r="Z38" s="4">
        <f>+IF(X38&lt;&gt;0,+(Y38/X38)*100,0)</f>
        <v>-18.81830470305465</v>
      </c>
      <c r="AA38" s="19">
        <f>SUM(AA39:AA41)</f>
        <v>174019496</v>
      </c>
    </row>
    <row r="39" spans="1:27" ht="12.75">
      <c r="A39" s="5" t="s">
        <v>42</v>
      </c>
      <c r="B39" s="3"/>
      <c r="C39" s="22">
        <v>57693751</v>
      </c>
      <c r="D39" s="22"/>
      <c r="E39" s="23">
        <v>54472308</v>
      </c>
      <c r="F39" s="24">
        <v>54009760</v>
      </c>
      <c r="G39" s="24">
        <v>3740941</v>
      </c>
      <c r="H39" s="24">
        <v>4174314</v>
      </c>
      <c r="I39" s="24">
        <v>4412806</v>
      </c>
      <c r="J39" s="24">
        <v>12328061</v>
      </c>
      <c r="K39" s="24">
        <v>4079777</v>
      </c>
      <c r="L39" s="24">
        <v>6490158</v>
      </c>
      <c r="M39" s="24">
        <v>4035862</v>
      </c>
      <c r="N39" s="24">
        <v>14605797</v>
      </c>
      <c r="O39" s="24">
        <v>3587538</v>
      </c>
      <c r="P39" s="24">
        <v>3762488</v>
      </c>
      <c r="Q39" s="24">
        <v>4087643</v>
      </c>
      <c r="R39" s="24">
        <v>11437669</v>
      </c>
      <c r="S39" s="24">
        <v>3601011</v>
      </c>
      <c r="T39" s="24">
        <v>3597804</v>
      </c>
      <c r="U39" s="24">
        <v>4002539</v>
      </c>
      <c r="V39" s="24">
        <v>11201354</v>
      </c>
      <c r="W39" s="24">
        <v>49572881</v>
      </c>
      <c r="X39" s="24">
        <v>54009760</v>
      </c>
      <c r="Y39" s="24">
        <v>-4436879</v>
      </c>
      <c r="Z39" s="6">
        <v>-8.21</v>
      </c>
      <c r="AA39" s="22">
        <v>54009760</v>
      </c>
    </row>
    <row r="40" spans="1:27" ht="12.75">
      <c r="A40" s="5" t="s">
        <v>43</v>
      </c>
      <c r="B40" s="3"/>
      <c r="C40" s="22">
        <v>132958643</v>
      </c>
      <c r="D40" s="22"/>
      <c r="E40" s="23">
        <v>136304263</v>
      </c>
      <c r="F40" s="24">
        <v>119092113</v>
      </c>
      <c r="G40" s="24">
        <v>3313181</v>
      </c>
      <c r="H40" s="24">
        <v>7536530</v>
      </c>
      <c r="I40" s="24">
        <v>16882460</v>
      </c>
      <c r="J40" s="24">
        <v>27732171</v>
      </c>
      <c r="K40" s="24">
        <v>6246814</v>
      </c>
      <c r="L40" s="24">
        <v>8295962</v>
      </c>
      <c r="M40" s="24">
        <v>17483153</v>
      </c>
      <c r="N40" s="24">
        <v>32025929</v>
      </c>
      <c r="O40" s="24">
        <v>5732580</v>
      </c>
      <c r="P40" s="24">
        <v>6225355</v>
      </c>
      <c r="Q40" s="24">
        <v>5196108</v>
      </c>
      <c r="R40" s="24">
        <v>17154043</v>
      </c>
      <c r="S40" s="24">
        <v>3449107</v>
      </c>
      <c r="T40" s="24">
        <v>3789521</v>
      </c>
      <c r="U40" s="24">
        <v>5505881</v>
      </c>
      <c r="V40" s="24">
        <v>12744509</v>
      </c>
      <c r="W40" s="24">
        <v>89656652</v>
      </c>
      <c r="X40" s="24">
        <v>119092113</v>
      </c>
      <c r="Y40" s="24">
        <v>-29435461</v>
      </c>
      <c r="Z40" s="6">
        <v>-24.72</v>
      </c>
      <c r="AA40" s="22">
        <v>119092113</v>
      </c>
    </row>
    <row r="41" spans="1:27" ht="12.75">
      <c r="A41" s="5" t="s">
        <v>44</v>
      </c>
      <c r="B41" s="3"/>
      <c r="C41" s="22">
        <v>1312024</v>
      </c>
      <c r="D41" s="22"/>
      <c r="E41" s="23">
        <v>917623</v>
      </c>
      <c r="F41" s="24">
        <v>917623</v>
      </c>
      <c r="G41" s="24">
        <v>159642</v>
      </c>
      <c r="H41" s="24">
        <v>159642</v>
      </c>
      <c r="I41" s="24">
        <v>159642</v>
      </c>
      <c r="J41" s="24">
        <v>478926</v>
      </c>
      <c r="K41" s="24">
        <v>159642</v>
      </c>
      <c r="L41" s="24">
        <v>280872</v>
      </c>
      <c r="M41" s="24">
        <v>159515</v>
      </c>
      <c r="N41" s="24">
        <v>600029</v>
      </c>
      <c r="O41" s="24">
        <v>159825</v>
      </c>
      <c r="P41" s="24">
        <v>159825</v>
      </c>
      <c r="Q41" s="24">
        <v>159825</v>
      </c>
      <c r="R41" s="24">
        <v>479475</v>
      </c>
      <c r="S41" s="24">
        <v>159825</v>
      </c>
      <c r="T41" s="24">
        <v>163456</v>
      </c>
      <c r="U41" s="24">
        <v>160733</v>
      </c>
      <c r="V41" s="24">
        <v>484014</v>
      </c>
      <c r="W41" s="24">
        <v>2042444</v>
      </c>
      <c r="X41" s="24">
        <v>917623</v>
      </c>
      <c r="Y41" s="24">
        <v>1124821</v>
      </c>
      <c r="Z41" s="6">
        <v>122.58</v>
      </c>
      <c r="AA41" s="22">
        <v>917623</v>
      </c>
    </row>
    <row r="42" spans="1:27" ht="12.75">
      <c r="A42" s="2" t="s">
        <v>45</v>
      </c>
      <c r="B42" s="8"/>
      <c r="C42" s="19">
        <f aca="true" t="shared" si="8" ref="C42:Y42">SUM(C43:C46)</f>
        <v>1174407319</v>
      </c>
      <c r="D42" s="19">
        <f>SUM(D43:D46)</f>
        <v>0</v>
      </c>
      <c r="E42" s="20">
        <f t="shared" si="8"/>
        <v>1307686747</v>
      </c>
      <c r="F42" s="21">
        <f t="shared" si="8"/>
        <v>1288857497</v>
      </c>
      <c r="G42" s="21">
        <f t="shared" si="8"/>
        <v>14376825</v>
      </c>
      <c r="H42" s="21">
        <f t="shared" si="8"/>
        <v>143254905</v>
      </c>
      <c r="I42" s="21">
        <f t="shared" si="8"/>
        <v>149144968</v>
      </c>
      <c r="J42" s="21">
        <f t="shared" si="8"/>
        <v>306776698</v>
      </c>
      <c r="K42" s="21">
        <f t="shared" si="8"/>
        <v>93743922</v>
      </c>
      <c r="L42" s="21">
        <f t="shared" si="8"/>
        <v>97212922</v>
      </c>
      <c r="M42" s="21">
        <f t="shared" si="8"/>
        <v>113307506</v>
      </c>
      <c r="N42" s="21">
        <f t="shared" si="8"/>
        <v>304264350</v>
      </c>
      <c r="O42" s="21">
        <f t="shared" si="8"/>
        <v>81899528</v>
      </c>
      <c r="P42" s="21">
        <f t="shared" si="8"/>
        <v>92032264</v>
      </c>
      <c r="Q42" s="21">
        <f t="shared" si="8"/>
        <v>82829064</v>
      </c>
      <c r="R42" s="21">
        <f t="shared" si="8"/>
        <v>256760856</v>
      </c>
      <c r="S42" s="21">
        <f t="shared" si="8"/>
        <v>82021552</v>
      </c>
      <c r="T42" s="21">
        <f t="shared" si="8"/>
        <v>22993350</v>
      </c>
      <c r="U42" s="21">
        <f t="shared" si="8"/>
        <v>128709563</v>
      </c>
      <c r="V42" s="21">
        <f t="shared" si="8"/>
        <v>233724465</v>
      </c>
      <c r="W42" s="21">
        <f t="shared" si="8"/>
        <v>1101526369</v>
      </c>
      <c r="X42" s="21">
        <f t="shared" si="8"/>
        <v>1288857497</v>
      </c>
      <c r="Y42" s="21">
        <f t="shared" si="8"/>
        <v>-187331128</v>
      </c>
      <c r="Z42" s="4">
        <f>+IF(X42&lt;&gt;0,+(Y42/X42)*100,0)</f>
        <v>-14.534665658231416</v>
      </c>
      <c r="AA42" s="19">
        <f>SUM(AA43:AA46)</f>
        <v>1288857497</v>
      </c>
    </row>
    <row r="43" spans="1:27" ht="12.75">
      <c r="A43" s="5" t="s">
        <v>46</v>
      </c>
      <c r="B43" s="3"/>
      <c r="C43" s="22">
        <v>869752185</v>
      </c>
      <c r="D43" s="22"/>
      <c r="E43" s="23">
        <v>1004231185</v>
      </c>
      <c r="F43" s="24">
        <v>981888248</v>
      </c>
      <c r="G43" s="24">
        <v>6128283</v>
      </c>
      <c r="H43" s="24">
        <v>118594631</v>
      </c>
      <c r="I43" s="24">
        <v>117612126</v>
      </c>
      <c r="J43" s="24">
        <v>242335040</v>
      </c>
      <c r="K43" s="24">
        <v>72223876</v>
      </c>
      <c r="L43" s="24">
        <v>71073428</v>
      </c>
      <c r="M43" s="24">
        <v>82263642</v>
      </c>
      <c r="N43" s="24">
        <v>225560946</v>
      </c>
      <c r="O43" s="24">
        <v>63833687</v>
      </c>
      <c r="P43" s="24">
        <v>73797312</v>
      </c>
      <c r="Q43" s="24">
        <v>68294569</v>
      </c>
      <c r="R43" s="24">
        <v>205925568</v>
      </c>
      <c r="S43" s="24">
        <v>65395997</v>
      </c>
      <c r="T43" s="24">
        <v>3936016</v>
      </c>
      <c r="U43" s="24">
        <v>111306100</v>
      </c>
      <c r="V43" s="24">
        <v>180638113</v>
      </c>
      <c r="W43" s="24">
        <v>854459667</v>
      </c>
      <c r="X43" s="24">
        <v>981888248</v>
      </c>
      <c r="Y43" s="24">
        <v>-127428581</v>
      </c>
      <c r="Z43" s="6">
        <v>-12.98</v>
      </c>
      <c r="AA43" s="22">
        <v>981888248</v>
      </c>
    </row>
    <row r="44" spans="1:27" ht="12.75">
      <c r="A44" s="5" t="s">
        <v>47</v>
      </c>
      <c r="B44" s="3"/>
      <c r="C44" s="22">
        <v>103652963</v>
      </c>
      <c r="D44" s="22"/>
      <c r="E44" s="23">
        <v>107383058</v>
      </c>
      <c r="F44" s="24">
        <v>106262557</v>
      </c>
      <c r="G44" s="24">
        <v>1916584</v>
      </c>
      <c r="H44" s="24">
        <v>8589688</v>
      </c>
      <c r="I44" s="24">
        <v>11577926</v>
      </c>
      <c r="J44" s="24">
        <v>22084198</v>
      </c>
      <c r="K44" s="24">
        <v>6305485</v>
      </c>
      <c r="L44" s="24">
        <v>7673637</v>
      </c>
      <c r="M44" s="24">
        <v>10656075</v>
      </c>
      <c r="N44" s="24">
        <v>24635197</v>
      </c>
      <c r="O44" s="24">
        <v>6315229</v>
      </c>
      <c r="P44" s="24">
        <v>5817452</v>
      </c>
      <c r="Q44" s="24">
        <v>5489938</v>
      </c>
      <c r="R44" s="24">
        <v>17622619</v>
      </c>
      <c r="S44" s="24">
        <v>6756635</v>
      </c>
      <c r="T44" s="24">
        <v>6120926</v>
      </c>
      <c r="U44" s="24">
        <v>7027330</v>
      </c>
      <c r="V44" s="24">
        <v>19904891</v>
      </c>
      <c r="W44" s="24">
        <v>84246905</v>
      </c>
      <c r="X44" s="24">
        <v>106262557</v>
      </c>
      <c r="Y44" s="24">
        <v>-22015652</v>
      </c>
      <c r="Z44" s="6">
        <v>-20.72</v>
      </c>
      <c r="AA44" s="22">
        <v>106262557</v>
      </c>
    </row>
    <row r="45" spans="1:27" ht="12.75">
      <c r="A45" s="5" t="s">
        <v>48</v>
      </c>
      <c r="B45" s="3"/>
      <c r="C45" s="25">
        <v>115964757</v>
      </c>
      <c r="D45" s="25"/>
      <c r="E45" s="26">
        <v>114399508</v>
      </c>
      <c r="F45" s="27">
        <v>111149173</v>
      </c>
      <c r="G45" s="27">
        <v>3523651</v>
      </c>
      <c r="H45" s="27">
        <v>10671005</v>
      </c>
      <c r="I45" s="27">
        <v>13397854</v>
      </c>
      <c r="J45" s="27">
        <v>27592510</v>
      </c>
      <c r="K45" s="27">
        <v>8659378</v>
      </c>
      <c r="L45" s="27">
        <v>9549303</v>
      </c>
      <c r="M45" s="27">
        <v>13965411</v>
      </c>
      <c r="N45" s="27">
        <v>32174092</v>
      </c>
      <c r="O45" s="27">
        <v>7119488</v>
      </c>
      <c r="P45" s="27">
        <v>7425916</v>
      </c>
      <c r="Q45" s="27">
        <v>4101557</v>
      </c>
      <c r="R45" s="27">
        <v>18646961</v>
      </c>
      <c r="S45" s="27">
        <v>4173455</v>
      </c>
      <c r="T45" s="27">
        <v>4621427</v>
      </c>
      <c r="U45" s="27">
        <v>6536047</v>
      </c>
      <c r="V45" s="27">
        <v>15330929</v>
      </c>
      <c r="W45" s="27">
        <v>93744492</v>
      </c>
      <c r="X45" s="27">
        <v>111149173</v>
      </c>
      <c r="Y45" s="27">
        <v>-17404681</v>
      </c>
      <c r="Z45" s="7">
        <v>-15.66</v>
      </c>
      <c r="AA45" s="25">
        <v>111149173</v>
      </c>
    </row>
    <row r="46" spans="1:27" ht="12.75">
      <c r="A46" s="5" t="s">
        <v>49</v>
      </c>
      <c r="B46" s="3"/>
      <c r="C46" s="22">
        <v>85037414</v>
      </c>
      <c r="D46" s="22"/>
      <c r="E46" s="23">
        <v>81672996</v>
      </c>
      <c r="F46" s="24">
        <v>89557519</v>
      </c>
      <c r="G46" s="24">
        <v>2808307</v>
      </c>
      <c r="H46" s="24">
        <v>5399581</v>
      </c>
      <c r="I46" s="24">
        <v>6557062</v>
      </c>
      <c r="J46" s="24">
        <v>14764950</v>
      </c>
      <c r="K46" s="24">
        <v>6555183</v>
      </c>
      <c r="L46" s="24">
        <v>8916554</v>
      </c>
      <c r="M46" s="24">
        <v>6422378</v>
      </c>
      <c r="N46" s="24">
        <v>21894115</v>
      </c>
      <c r="O46" s="24">
        <v>4631124</v>
      </c>
      <c r="P46" s="24">
        <v>4991584</v>
      </c>
      <c r="Q46" s="24">
        <v>4943000</v>
      </c>
      <c r="R46" s="24">
        <v>14565708</v>
      </c>
      <c r="S46" s="24">
        <v>5695465</v>
      </c>
      <c r="T46" s="24">
        <v>8314981</v>
      </c>
      <c r="U46" s="24">
        <v>3840086</v>
      </c>
      <c r="V46" s="24">
        <v>17850532</v>
      </c>
      <c r="W46" s="24">
        <v>69075305</v>
      </c>
      <c r="X46" s="24">
        <v>89557519</v>
      </c>
      <c r="Y46" s="24">
        <v>-20482214</v>
      </c>
      <c r="Z46" s="6">
        <v>-22.87</v>
      </c>
      <c r="AA46" s="22">
        <v>89557519</v>
      </c>
    </row>
    <row r="47" spans="1:27" ht="12.75">
      <c r="A47" s="2" t="s">
        <v>50</v>
      </c>
      <c r="B47" s="8" t="s">
        <v>51</v>
      </c>
      <c r="C47" s="19"/>
      <c r="D47" s="19"/>
      <c r="E47" s="20">
        <v>648583</v>
      </c>
      <c r="F47" s="21">
        <v>648583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648583</v>
      </c>
      <c r="Y47" s="21">
        <v>-648583</v>
      </c>
      <c r="Z47" s="4">
        <v>-100</v>
      </c>
      <c r="AA47" s="19">
        <v>648583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2200108650</v>
      </c>
      <c r="D48" s="40">
        <f>+D28+D32+D38+D42+D47</f>
        <v>0</v>
      </c>
      <c r="E48" s="41">
        <f t="shared" si="9"/>
        <v>2399626158</v>
      </c>
      <c r="F48" s="42">
        <f t="shared" si="9"/>
        <v>2404238544</v>
      </c>
      <c r="G48" s="42">
        <f t="shared" si="9"/>
        <v>62580833</v>
      </c>
      <c r="H48" s="42">
        <f t="shared" si="9"/>
        <v>208007088</v>
      </c>
      <c r="I48" s="42">
        <f t="shared" si="9"/>
        <v>247336697</v>
      </c>
      <c r="J48" s="42">
        <f t="shared" si="9"/>
        <v>517924618</v>
      </c>
      <c r="K48" s="42">
        <f t="shared" si="9"/>
        <v>159775465</v>
      </c>
      <c r="L48" s="42">
        <f t="shared" si="9"/>
        <v>182438500</v>
      </c>
      <c r="M48" s="42">
        <f t="shared" si="9"/>
        <v>222965780</v>
      </c>
      <c r="N48" s="42">
        <f t="shared" si="9"/>
        <v>565179745</v>
      </c>
      <c r="O48" s="42">
        <f t="shared" si="9"/>
        <v>142812905</v>
      </c>
      <c r="P48" s="42">
        <f t="shared" si="9"/>
        <v>156355937</v>
      </c>
      <c r="Q48" s="42">
        <f t="shared" si="9"/>
        <v>144588465</v>
      </c>
      <c r="R48" s="42">
        <f t="shared" si="9"/>
        <v>443757307</v>
      </c>
      <c r="S48" s="42">
        <f t="shared" si="9"/>
        <v>129691499</v>
      </c>
      <c r="T48" s="42">
        <f t="shared" si="9"/>
        <v>75437226</v>
      </c>
      <c r="U48" s="42">
        <f t="shared" si="9"/>
        <v>206547965</v>
      </c>
      <c r="V48" s="42">
        <f t="shared" si="9"/>
        <v>411676690</v>
      </c>
      <c r="W48" s="42">
        <f t="shared" si="9"/>
        <v>1938538360</v>
      </c>
      <c r="X48" s="42">
        <f t="shared" si="9"/>
        <v>2404238544</v>
      </c>
      <c r="Y48" s="42">
        <f t="shared" si="9"/>
        <v>-465700184</v>
      </c>
      <c r="Z48" s="43">
        <f>+IF(X48&lt;&gt;0,+(Y48/X48)*100,0)</f>
        <v>-19.369965811512255</v>
      </c>
      <c r="AA48" s="40">
        <f>+AA28+AA32+AA38+AA42+AA47</f>
        <v>2404238544</v>
      </c>
    </row>
    <row r="49" spans="1:27" ht="12.75">
      <c r="A49" s="14" t="s">
        <v>76</v>
      </c>
      <c r="B49" s="15"/>
      <c r="C49" s="44">
        <f aca="true" t="shared" si="10" ref="C49:Y49">+C25-C48</f>
        <v>-43793280</v>
      </c>
      <c r="D49" s="44">
        <f>+D25-D48</f>
        <v>0</v>
      </c>
      <c r="E49" s="45">
        <f t="shared" si="10"/>
        <v>53058578</v>
      </c>
      <c r="F49" s="46">
        <f t="shared" si="10"/>
        <v>74199028</v>
      </c>
      <c r="G49" s="46">
        <f t="shared" si="10"/>
        <v>125172338</v>
      </c>
      <c r="H49" s="46">
        <f t="shared" si="10"/>
        <v>30852239</v>
      </c>
      <c r="I49" s="46">
        <f t="shared" si="10"/>
        <v>-89339912</v>
      </c>
      <c r="J49" s="46">
        <f t="shared" si="10"/>
        <v>66684665</v>
      </c>
      <c r="K49" s="46">
        <f t="shared" si="10"/>
        <v>11929126</v>
      </c>
      <c r="L49" s="46">
        <f t="shared" si="10"/>
        <v>-25309536</v>
      </c>
      <c r="M49" s="46">
        <f t="shared" si="10"/>
        <v>-23304240</v>
      </c>
      <c r="N49" s="46">
        <f t="shared" si="10"/>
        <v>-36684650</v>
      </c>
      <c r="O49" s="46">
        <f t="shared" si="10"/>
        <v>60483207</v>
      </c>
      <c r="P49" s="46">
        <f t="shared" si="10"/>
        <v>46322062</v>
      </c>
      <c r="Q49" s="46">
        <f t="shared" si="10"/>
        <v>24907315</v>
      </c>
      <c r="R49" s="46">
        <f t="shared" si="10"/>
        <v>131712584</v>
      </c>
      <c r="S49" s="46">
        <f t="shared" si="10"/>
        <v>104129773</v>
      </c>
      <c r="T49" s="46">
        <f t="shared" si="10"/>
        <v>70966939</v>
      </c>
      <c r="U49" s="46">
        <f t="shared" si="10"/>
        <v>-14074400</v>
      </c>
      <c r="V49" s="46">
        <f t="shared" si="10"/>
        <v>161022312</v>
      </c>
      <c r="W49" s="46">
        <f t="shared" si="10"/>
        <v>322734911</v>
      </c>
      <c r="X49" s="46">
        <f>IF(F25=F48,0,X25-X48)</f>
        <v>74199028</v>
      </c>
      <c r="Y49" s="46">
        <f t="shared" si="10"/>
        <v>248535883</v>
      </c>
      <c r="Z49" s="47">
        <f>+IF(X49&lt;&gt;0,+(Y49/X49)*100,0)</f>
        <v>334.958408080494</v>
      </c>
      <c r="AA49" s="44">
        <f>+AA25-AA48</f>
        <v>74199028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510892963</v>
      </c>
      <c r="D5" s="19">
        <f>SUM(D6:D8)</f>
        <v>0</v>
      </c>
      <c r="E5" s="20">
        <f t="shared" si="0"/>
        <v>454807768</v>
      </c>
      <c r="F5" s="21">
        <f t="shared" si="0"/>
        <v>470995489</v>
      </c>
      <c r="G5" s="21">
        <f t="shared" si="0"/>
        <v>116270117</v>
      </c>
      <c r="H5" s="21">
        <f t="shared" si="0"/>
        <v>27492575</v>
      </c>
      <c r="I5" s="21">
        <f t="shared" si="0"/>
        <v>29602541</v>
      </c>
      <c r="J5" s="21">
        <f t="shared" si="0"/>
        <v>173365233</v>
      </c>
      <c r="K5" s="21">
        <f t="shared" si="0"/>
        <v>25613099</v>
      </c>
      <c r="L5" s="21">
        <f t="shared" si="0"/>
        <v>31817658</v>
      </c>
      <c r="M5" s="21">
        <f t="shared" si="0"/>
        <v>41487710</v>
      </c>
      <c r="N5" s="21">
        <f t="shared" si="0"/>
        <v>98918467</v>
      </c>
      <c r="O5" s="21">
        <f t="shared" si="0"/>
        <v>31228517</v>
      </c>
      <c r="P5" s="21">
        <f t="shared" si="0"/>
        <v>28281511</v>
      </c>
      <c r="Q5" s="21">
        <f t="shared" si="0"/>
        <v>29868707</v>
      </c>
      <c r="R5" s="21">
        <f t="shared" si="0"/>
        <v>89378735</v>
      </c>
      <c r="S5" s="21">
        <f t="shared" si="0"/>
        <v>37436966</v>
      </c>
      <c r="T5" s="21">
        <f t="shared" si="0"/>
        <v>29528183</v>
      </c>
      <c r="U5" s="21">
        <f t="shared" si="0"/>
        <v>27461520</v>
      </c>
      <c r="V5" s="21">
        <f t="shared" si="0"/>
        <v>94426669</v>
      </c>
      <c r="W5" s="21">
        <f t="shared" si="0"/>
        <v>456089104</v>
      </c>
      <c r="X5" s="21">
        <f t="shared" si="0"/>
        <v>470995489</v>
      </c>
      <c r="Y5" s="21">
        <f t="shared" si="0"/>
        <v>-14906385</v>
      </c>
      <c r="Z5" s="4">
        <f>+IF(X5&lt;&gt;0,+(Y5/X5)*100,0)</f>
        <v>-3.1648678911232633</v>
      </c>
      <c r="AA5" s="19">
        <f>SUM(AA6:AA8)</f>
        <v>470995489</v>
      </c>
    </row>
    <row r="6" spans="1:27" ht="12.75">
      <c r="A6" s="5" t="s">
        <v>32</v>
      </c>
      <c r="B6" s="3"/>
      <c r="C6" s="22">
        <v>638827</v>
      </c>
      <c r="D6" s="22"/>
      <c r="E6" s="23">
        <v>3565754</v>
      </c>
      <c r="F6" s="24">
        <v>300001</v>
      </c>
      <c r="G6" s="24">
        <v>8913</v>
      </c>
      <c r="H6" s="24">
        <v>123660</v>
      </c>
      <c r="I6" s="24">
        <v>27078</v>
      </c>
      <c r="J6" s="24">
        <v>159651</v>
      </c>
      <c r="K6" s="24">
        <v>82910</v>
      </c>
      <c r="L6" s="24">
        <v>45110</v>
      </c>
      <c r="M6" s="24">
        <v>50357</v>
      </c>
      <c r="N6" s="24">
        <v>178377</v>
      </c>
      <c r="O6" s="24">
        <v>52942</v>
      </c>
      <c r="P6" s="24">
        <v>53119</v>
      </c>
      <c r="Q6" s="24">
        <v>46439</v>
      </c>
      <c r="R6" s="24">
        <v>152500</v>
      </c>
      <c r="S6" s="24">
        <v>44627</v>
      </c>
      <c r="T6" s="24">
        <v>291807</v>
      </c>
      <c r="U6" s="24">
        <v>-3769</v>
      </c>
      <c r="V6" s="24">
        <v>332665</v>
      </c>
      <c r="W6" s="24">
        <v>823193</v>
      </c>
      <c r="X6" s="24">
        <v>300001</v>
      </c>
      <c r="Y6" s="24">
        <v>523192</v>
      </c>
      <c r="Z6" s="6">
        <v>174.4</v>
      </c>
      <c r="AA6" s="22">
        <v>300001</v>
      </c>
    </row>
    <row r="7" spans="1:27" ht="12.75">
      <c r="A7" s="5" t="s">
        <v>33</v>
      </c>
      <c r="B7" s="3"/>
      <c r="C7" s="25">
        <v>510254136</v>
      </c>
      <c r="D7" s="25"/>
      <c r="E7" s="26">
        <v>451242014</v>
      </c>
      <c r="F7" s="27">
        <v>470695488</v>
      </c>
      <c r="G7" s="27">
        <v>116261204</v>
      </c>
      <c r="H7" s="27">
        <v>27368915</v>
      </c>
      <c r="I7" s="27">
        <v>29575463</v>
      </c>
      <c r="J7" s="27">
        <v>173205582</v>
      </c>
      <c r="K7" s="27">
        <v>25530189</v>
      </c>
      <c r="L7" s="27">
        <v>31772548</v>
      </c>
      <c r="M7" s="27">
        <v>41437353</v>
      </c>
      <c r="N7" s="27">
        <v>98740090</v>
      </c>
      <c r="O7" s="27">
        <v>31175575</v>
      </c>
      <c r="P7" s="27">
        <v>28228392</v>
      </c>
      <c r="Q7" s="27">
        <v>29822268</v>
      </c>
      <c r="R7" s="27">
        <v>89226235</v>
      </c>
      <c r="S7" s="27">
        <v>37392339</v>
      </c>
      <c r="T7" s="27">
        <v>29236376</v>
      </c>
      <c r="U7" s="27">
        <v>27465289</v>
      </c>
      <c r="V7" s="27">
        <v>94094004</v>
      </c>
      <c r="W7" s="27">
        <v>455265911</v>
      </c>
      <c r="X7" s="27">
        <v>470695488</v>
      </c>
      <c r="Y7" s="27">
        <v>-15429577</v>
      </c>
      <c r="Z7" s="7">
        <v>-3.28</v>
      </c>
      <c r="AA7" s="25">
        <v>470695488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134412765</v>
      </c>
      <c r="D9" s="19">
        <f>SUM(D10:D14)</f>
        <v>0</v>
      </c>
      <c r="E9" s="20">
        <f t="shared" si="1"/>
        <v>253367327</v>
      </c>
      <c r="F9" s="21">
        <f t="shared" si="1"/>
        <v>253480999</v>
      </c>
      <c r="G9" s="21">
        <f t="shared" si="1"/>
        <v>1049496</v>
      </c>
      <c r="H9" s="21">
        <f t="shared" si="1"/>
        <v>6790708</v>
      </c>
      <c r="I9" s="21">
        <f t="shared" si="1"/>
        <v>-1267185</v>
      </c>
      <c r="J9" s="21">
        <f t="shared" si="1"/>
        <v>6573019</v>
      </c>
      <c r="K9" s="21">
        <f t="shared" si="1"/>
        <v>2637644</v>
      </c>
      <c r="L9" s="21">
        <f t="shared" si="1"/>
        <v>53433185</v>
      </c>
      <c r="M9" s="21">
        <f t="shared" si="1"/>
        <v>6562333</v>
      </c>
      <c r="N9" s="21">
        <f t="shared" si="1"/>
        <v>62633162</v>
      </c>
      <c r="O9" s="21">
        <f t="shared" si="1"/>
        <v>5874059</v>
      </c>
      <c r="P9" s="21">
        <f t="shared" si="1"/>
        <v>8416846</v>
      </c>
      <c r="Q9" s="21">
        <f t="shared" si="1"/>
        <v>2317308</v>
      </c>
      <c r="R9" s="21">
        <f t="shared" si="1"/>
        <v>16608213</v>
      </c>
      <c r="S9" s="21">
        <f t="shared" si="1"/>
        <v>3340603</v>
      </c>
      <c r="T9" s="21">
        <f t="shared" si="1"/>
        <v>14995696</v>
      </c>
      <c r="U9" s="21">
        <f t="shared" si="1"/>
        <v>5201739</v>
      </c>
      <c r="V9" s="21">
        <f t="shared" si="1"/>
        <v>23538038</v>
      </c>
      <c r="W9" s="21">
        <f t="shared" si="1"/>
        <v>109352432</v>
      </c>
      <c r="X9" s="21">
        <f t="shared" si="1"/>
        <v>253480999</v>
      </c>
      <c r="Y9" s="21">
        <f t="shared" si="1"/>
        <v>-144128567</v>
      </c>
      <c r="Z9" s="4">
        <f>+IF(X9&lt;&gt;0,+(Y9/X9)*100,0)</f>
        <v>-56.85971239209137</v>
      </c>
      <c r="AA9" s="19">
        <f>SUM(AA10:AA14)</f>
        <v>253480999</v>
      </c>
    </row>
    <row r="10" spans="1:27" ht="12.75">
      <c r="A10" s="5" t="s">
        <v>36</v>
      </c>
      <c r="B10" s="3"/>
      <c r="C10" s="22">
        <v>19238718</v>
      </c>
      <c r="D10" s="22"/>
      <c r="E10" s="23">
        <v>20917184</v>
      </c>
      <c r="F10" s="24">
        <v>20984016</v>
      </c>
      <c r="G10" s="24">
        <v>109503</v>
      </c>
      <c r="H10" s="24">
        <v>4425096</v>
      </c>
      <c r="I10" s="24">
        <v>-2896271</v>
      </c>
      <c r="J10" s="24">
        <v>1638328</v>
      </c>
      <c r="K10" s="24">
        <v>97492</v>
      </c>
      <c r="L10" s="24">
        <v>2144163</v>
      </c>
      <c r="M10" s="24">
        <v>102095</v>
      </c>
      <c r="N10" s="24">
        <v>2343750</v>
      </c>
      <c r="O10" s="24">
        <v>710320</v>
      </c>
      <c r="P10" s="24">
        <v>4789823</v>
      </c>
      <c r="Q10" s="24">
        <v>76991</v>
      </c>
      <c r="R10" s="24">
        <v>5577134</v>
      </c>
      <c r="S10" s="24">
        <v>22030</v>
      </c>
      <c r="T10" s="24">
        <v>3325866</v>
      </c>
      <c r="U10" s="24">
        <v>1927175</v>
      </c>
      <c r="V10" s="24">
        <v>5275071</v>
      </c>
      <c r="W10" s="24">
        <v>14834283</v>
      </c>
      <c r="X10" s="24">
        <v>20984016</v>
      </c>
      <c r="Y10" s="24">
        <v>-6149733</v>
      </c>
      <c r="Z10" s="6">
        <v>-29.31</v>
      </c>
      <c r="AA10" s="22">
        <v>20984016</v>
      </c>
    </row>
    <row r="11" spans="1:27" ht="12.75">
      <c r="A11" s="5" t="s">
        <v>37</v>
      </c>
      <c r="B11" s="3"/>
      <c r="C11" s="22">
        <v>352193</v>
      </c>
      <c r="D11" s="22"/>
      <c r="E11" s="23">
        <v>1985819</v>
      </c>
      <c r="F11" s="24">
        <v>6707190</v>
      </c>
      <c r="G11" s="24">
        <v>5614</v>
      </c>
      <c r="H11" s="24">
        <v>319205</v>
      </c>
      <c r="I11" s="24">
        <v>-300085</v>
      </c>
      <c r="J11" s="24">
        <v>24734</v>
      </c>
      <c r="K11" s="24">
        <v>24940</v>
      </c>
      <c r="L11" s="24">
        <v>85143</v>
      </c>
      <c r="M11" s="24">
        <v>157925</v>
      </c>
      <c r="N11" s="24">
        <v>268008</v>
      </c>
      <c r="O11" s="24">
        <v>130126</v>
      </c>
      <c r="P11" s="24">
        <v>857588</v>
      </c>
      <c r="Q11" s="24">
        <v>30610</v>
      </c>
      <c r="R11" s="24">
        <v>1018324</v>
      </c>
      <c r="S11" s="24"/>
      <c r="T11" s="24">
        <v>141935</v>
      </c>
      <c r="U11" s="24">
        <v>-237735</v>
      </c>
      <c r="V11" s="24">
        <v>-95800</v>
      </c>
      <c r="W11" s="24">
        <v>1215266</v>
      </c>
      <c r="X11" s="24">
        <v>6707190</v>
      </c>
      <c r="Y11" s="24">
        <v>-5491924</v>
      </c>
      <c r="Z11" s="6">
        <v>-81.88</v>
      </c>
      <c r="AA11" s="22">
        <v>6707190</v>
      </c>
    </row>
    <row r="12" spans="1:27" ht="12.75">
      <c r="A12" s="5" t="s">
        <v>38</v>
      </c>
      <c r="B12" s="3"/>
      <c r="C12" s="22">
        <v>123717447</v>
      </c>
      <c r="D12" s="22"/>
      <c r="E12" s="23">
        <v>124978917</v>
      </c>
      <c r="F12" s="24">
        <v>123696798</v>
      </c>
      <c r="G12" s="24">
        <v>367407</v>
      </c>
      <c r="H12" s="24">
        <v>1478039</v>
      </c>
      <c r="I12" s="24">
        <v>1370896</v>
      </c>
      <c r="J12" s="24">
        <v>3216342</v>
      </c>
      <c r="K12" s="24">
        <v>1946993</v>
      </c>
      <c r="L12" s="24">
        <v>4975163</v>
      </c>
      <c r="M12" s="24">
        <v>3708510</v>
      </c>
      <c r="N12" s="24">
        <v>10630666</v>
      </c>
      <c r="O12" s="24">
        <v>1976911</v>
      </c>
      <c r="P12" s="24">
        <v>2209781</v>
      </c>
      <c r="Q12" s="24">
        <v>1647352</v>
      </c>
      <c r="R12" s="24">
        <v>5834044</v>
      </c>
      <c r="S12" s="24">
        <v>394332</v>
      </c>
      <c r="T12" s="24">
        <v>3827249</v>
      </c>
      <c r="U12" s="24">
        <v>2773022</v>
      </c>
      <c r="V12" s="24">
        <v>6994603</v>
      </c>
      <c r="W12" s="24">
        <v>26675655</v>
      </c>
      <c r="X12" s="24">
        <v>123696798</v>
      </c>
      <c r="Y12" s="24">
        <v>-97021143</v>
      </c>
      <c r="Z12" s="6">
        <v>-78.43</v>
      </c>
      <c r="AA12" s="22">
        <v>123696798</v>
      </c>
    </row>
    <row r="13" spans="1:27" ht="12.75">
      <c r="A13" s="5" t="s">
        <v>39</v>
      </c>
      <c r="B13" s="3"/>
      <c r="C13" s="22">
        <v>-8895593</v>
      </c>
      <c r="D13" s="22"/>
      <c r="E13" s="23">
        <v>105485407</v>
      </c>
      <c r="F13" s="24">
        <v>102092995</v>
      </c>
      <c r="G13" s="24">
        <v>566972</v>
      </c>
      <c r="H13" s="24">
        <v>568368</v>
      </c>
      <c r="I13" s="24">
        <v>558275</v>
      </c>
      <c r="J13" s="24">
        <v>1693615</v>
      </c>
      <c r="K13" s="24">
        <v>568219</v>
      </c>
      <c r="L13" s="24">
        <v>46228716</v>
      </c>
      <c r="M13" s="24">
        <v>2593803</v>
      </c>
      <c r="N13" s="24">
        <v>49390738</v>
      </c>
      <c r="O13" s="24">
        <v>3056702</v>
      </c>
      <c r="P13" s="24">
        <v>559654</v>
      </c>
      <c r="Q13" s="24">
        <v>562355</v>
      </c>
      <c r="R13" s="24">
        <v>4178711</v>
      </c>
      <c r="S13" s="24">
        <v>2924241</v>
      </c>
      <c r="T13" s="24">
        <v>7700646</v>
      </c>
      <c r="U13" s="24">
        <v>739277</v>
      </c>
      <c r="V13" s="24">
        <v>11364164</v>
      </c>
      <c r="W13" s="24">
        <v>66627228</v>
      </c>
      <c r="X13" s="24">
        <v>102092995</v>
      </c>
      <c r="Y13" s="24">
        <v>-35465767</v>
      </c>
      <c r="Z13" s="6">
        <v>-34.74</v>
      </c>
      <c r="AA13" s="22">
        <v>102092995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25061140</v>
      </c>
      <c r="D15" s="19">
        <f>SUM(D16:D18)</f>
        <v>0</v>
      </c>
      <c r="E15" s="20">
        <f t="shared" si="2"/>
        <v>9040024</v>
      </c>
      <c r="F15" s="21">
        <f t="shared" si="2"/>
        <v>16003550</v>
      </c>
      <c r="G15" s="21">
        <f t="shared" si="2"/>
        <v>547515</v>
      </c>
      <c r="H15" s="21">
        <f t="shared" si="2"/>
        <v>1016213</v>
      </c>
      <c r="I15" s="21">
        <f t="shared" si="2"/>
        <v>1202779</v>
      </c>
      <c r="J15" s="21">
        <f t="shared" si="2"/>
        <v>2766507</v>
      </c>
      <c r="K15" s="21">
        <f t="shared" si="2"/>
        <v>608918</v>
      </c>
      <c r="L15" s="21">
        <f t="shared" si="2"/>
        <v>1148178</v>
      </c>
      <c r="M15" s="21">
        <f t="shared" si="2"/>
        <v>427253</v>
      </c>
      <c r="N15" s="21">
        <f t="shared" si="2"/>
        <v>2184349</v>
      </c>
      <c r="O15" s="21">
        <f t="shared" si="2"/>
        <v>892157</v>
      </c>
      <c r="P15" s="21">
        <f t="shared" si="2"/>
        <v>1768763</v>
      </c>
      <c r="Q15" s="21">
        <f t="shared" si="2"/>
        <v>715610</v>
      </c>
      <c r="R15" s="21">
        <f t="shared" si="2"/>
        <v>3376530</v>
      </c>
      <c r="S15" s="21">
        <f t="shared" si="2"/>
        <v>370113</v>
      </c>
      <c r="T15" s="21">
        <f t="shared" si="2"/>
        <v>1101644</v>
      </c>
      <c r="U15" s="21">
        <f t="shared" si="2"/>
        <v>2694991</v>
      </c>
      <c r="V15" s="21">
        <f t="shared" si="2"/>
        <v>4166748</v>
      </c>
      <c r="W15" s="21">
        <f t="shared" si="2"/>
        <v>12494134</v>
      </c>
      <c r="X15" s="21">
        <f t="shared" si="2"/>
        <v>16003550</v>
      </c>
      <c r="Y15" s="21">
        <f t="shared" si="2"/>
        <v>-3509416</v>
      </c>
      <c r="Z15" s="4">
        <f>+IF(X15&lt;&gt;0,+(Y15/X15)*100,0)</f>
        <v>-21.928984506562607</v>
      </c>
      <c r="AA15" s="19">
        <f>SUM(AA16:AA18)</f>
        <v>16003550</v>
      </c>
    </row>
    <row r="16" spans="1:27" ht="12.75">
      <c r="A16" s="5" t="s">
        <v>42</v>
      </c>
      <c r="B16" s="3"/>
      <c r="C16" s="22">
        <v>12527165</v>
      </c>
      <c r="D16" s="22"/>
      <c r="E16" s="23">
        <v>8027653</v>
      </c>
      <c r="F16" s="24">
        <v>12755235</v>
      </c>
      <c r="G16" s="24">
        <v>535055</v>
      </c>
      <c r="H16" s="24">
        <v>848030</v>
      </c>
      <c r="I16" s="24">
        <v>1098940</v>
      </c>
      <c r="J16" s="24">
        <v>2482025</v>
      </c>
      <c r="K16" s="24">
        <v>597976</v>
      </c>
      <c r="L16" s="24">
        <v>928456</v>
      </c>
      <c r="M16" s="24">
        <v>416872</v>
      </c>
      <c r="N16" s="24">
        <v>1943304</v>
      </c>
      <c r="O16" s="24">
        <v>518574</v>
      </c>
      <c r="P16" s="24">
        <v>1676268</v>
      </c>
      <c r="Q16" s="24">
        <v>503714</v>
      </c>
      <c r="R16" s="24">
        <v>2698556</v>
      </c>
      <c r="S16" s="24">
        <v>-435</v>
      </c>
      <c r="T16" s="24">
        <v>-182805</v>
      </c>
      <c r="U16" s="24">
        <v>1997646</v>
      </c>
      <c r="V16" s="24">
        <v>1814406</v>
      </c>
      <c r="W16" s="24">
        <v>8938291</v>
      </c>
      <c r="X16" s="24">
        <v>12755235</v>
      </c>
      <c r="Y16" s="24">
        <v>-3816944</v>
      </c>
      <c r="Z16" s="6">
        <v>-29.92</v>
      </c>
      <c r="AA16" s="22">
        <v>12755235</v>
      </c>
    </row>
    <row r="17" spans="1:27" ht="12.75">
      <c r="A17" s="5" t="s">
        <v>43</v>
      </c>
      <c r="B17" s="3"/>
      <c r="C17" s="22">
        <v>12047628</v>
      </c>
      <c r="D17" s="22"/>
      <c r="E17" s="23">
        <v>984000</v>
      </c>
      <c r="F17" s="24">
        <v>2701315</v>
      </c>
      <c r="G17" s="24">
        <v>4943</v>
      </c>
      <c r="H17" s="24">
        <v>87517</v>
      </c>
      <c r="I17" s="24">
        <v>-77931</v>
      </c>
      <c r="J17" s="24">
        <v>14529</v>
      </c>
      <c r="K17" s="24">
        <v>3860</v>
      </c>
      <c r="L17" s="24">
        <v>196578</v>
      </c>
      <c r="M17" s="24">
        <v>6196</v>
      </c>
      <c r="N17" s="24">
        <v>206634</v>
      </c>
      <c r="O17" s="24">
        <v>351387</v>
      </c>
      <c r="P17" s="24">
        <v>89888</v>
      </c>
      <c r="Q17" s="24">
        <v>197145</v>
      </c>
      <c r="R17" s="24">
        <v>638420</v>
      </c>
      <c r="S17" s="24">
        <v>576390</v>
      </c>
      <c r="T17" s="24">
        <v>780200</v>
      </c>
      <c r="U17" s="24">
        <v>546590</v>
      </c>
      <c r="V17" s="24">
        <v>1903180</v>
      </c>
      <c r="W17" s="24">
        <v>2762763</v>
      </c>
      <c r="X17" s="24">
        <v>2701315</v>
      </c>
      <c r="Y17" s="24">
        <v>61448</v>
      </c>
      <c r="Z17" s="6">
        <v>2.27</v>
      </c>
      <c r="AA17" s="22">
        <v>2701315</v>
      </c>
    </row>
    <row r="18" spans="1:27" ht="12.75">
      <c r="A18" s="5" t="s">
        <v>44</v>
      </c>
      <c r="B18" s="3"/>
      <c r="C18" s="22">
        <v>486347</v>
      </c>
      <c r="D18" s="22"/>
      <c r="E18" s="23">
        <v>28371</v>
      </c>
      <c r="F18" s="24">
        <v>547000</v>
      </c>
      <c r="G18" s="24">
        <v>7517</v>
      </c>
      <c r="H18" s="24">
        <v>80666</v>
      </c>
      <c r="I18" s="24">
        <v>181770</v>
      </c>
      <c r="J18" s="24">
        <v>269953</v>
      </c>
      <c r="K18" s="24">
        <v>7082</v>
      </c>
      <c r="L18" s="24">
        <v>23144</v>
      </c>
      <c r="M18" s="24">
        <v>4185</v>
      </c>
      <c r="N18" s="24">
        <v>34411</v>
      </c>
      <c r="O18" s="24">
        <v>22196</v>
      </c>
      <c r="P18" s="24">
        <v>2607</v>
      </c>
      <c r="Q18" s="24">
        <v>14751</v>
      </c>
      <c r="R18" s="24">
        <v>39554</v>
      </c>
      <c r="S18" s="24">
        <v>-205842</v>
      </c>
      <c r="T18" s="24">
        <v>504249</v>
      </c>
      <c r="U18" s="24">
        <v>150755</v>
      </c>
      <c r="V18" s="24">
        <v>449162</v>
      </c>
      <c r="W18" s="24">
        <v>793080</v>
      </c>
      <c r="X18" s="24">
        <v>547000</v>
      </c>
      <c r="Y18" s="24">
        <v>246080</v>
      </c>
      <c r="Z18" s="6">
        <v>44.99</v>
      </c>
      <c r="AA18" s="22">
        <v>547000</v>
      </c>
    </row>
    <row r="19" spans="1:27" ht="12.75">
      <c r="A19" s="2" t="s">
        <v>45</v>
      </c>
      <c r="B19" s="8"/>
      <c r="C19" s="19">
        <f aca="true" t="shared" si="3" ref="C19:Y19">SUM(C20:C23)</f>
        <v>935708889</v>
      </c>
      <c r="D19" s="19">
        <f>SUM(D20:D23)</f>
        <v>0</v>
      </c>
      <c r="E19" s="20">
        <f t="shared" si="3"/>
        <v>1202446098</v>
      </c>
      <c r="F19" s="21">
        <f t="shared" si="3"/>
        <v>1090519983</v>
      </c>
      <c r="G19" s="21">
        <f t="shared" si="3"/>
        <v>143940568</v>
      </c>
      <c r="H19" s="21">
        <f t="shared" si="3"/>
        <v>74343841</v>
      </c>
      <c r="I19" s="21">
        <f t="shared" si="3"/>
        <v>82322304</v>
      </c>
      <c r="J19" s="21">
        <f t="shared" si="3"/>
        <v>300606713</v>
      </c>
      <c r="K19" s="21">
        <f t="shared" si="3"/>
        <v>80788046</v>
      </c>
      <c r="L19" s="21">
        <f t="shared" si="3"/>
        <v>88370144</v>
      </c>
      <c r="M19" s="21">
        <f t="shared" si="3"/>
        <v>96235294</v>
      </c>
      <c r="N19" s="21">
        <f t="shared" si="3"/>
        <v>265393484</v>
      </c>
      <c r="O19" s="21">
        <f t="shared" si="3"/>
        <v>89412059</v>
      </c>
      <c r="P19" s="21">
        <f t="shared" si="3"/>
        <v>83574130</v>
      </c>
      <c r="Q19" s="21">
        <f t="shared" si="3"/>
        <v>99590692</v>
      </c>
      <c r="R19" s="21">
        <f t="shared" si="3"/>
        <v>272576881</v>
      </c>
      <c r="S19" s="21">
        <f t="shared" si="3"/>
        <v>95440181</v>
      </c>
      <c r="T19" s="21">
        <f t="shared" si="3"/>
        <v>101183534</v>
      </c>
      <c r="U19" s="21">
        <f t="shared" si="3"/>
        <v>73541439</v>
      </c>
      <c r="V19" s="21">
        <f t="shared" si="3"/>
        <v>270165154</v>
      </c>
      <c r="W19" s="21">
        <f t="shared" si="3"/>
        <v>1108742232</v>
      </c>
      <c r="X19" s="21">
        <f t="shared" si="3"/>
        <v>1090519983</v>
      </c>
      <c r="Y19" s="21">
        <f t="shared" si="3"/>
        <v>18222249</v>
      </c>
      <c r="Z19" s="4">
        <f>+IF(X19&lt;&gt;0,+(Y19/X19)*100,0)</f>
        <v>1.6709688299219365</v>
      </c>
      <c r="AA19" s="19">
        <f>SUM(AA20:AA23)</f>
        <v>1090519983</v>
      </c>
    </row>
    <row r="20" spans="1:27" ht="12.75">
      <c r="A20" s="5" t="s">
        <v>46</v>
      </c>
      <c r="B20" s="3"/>
      <c r="C20" s="22">
        <v>559869281</v>
      </c>
      <c r="D20" s="22"/>
      <c r="E20" s="23">
        <v>711348537</v>
      </c>
      <c r="F20" s="24">
        <v>683765366</v>
      </c>
      <c r="G20" s="24">
        <v>72679755</v>
      </c>
      <c r="H20" s="24">
        <v>53010267</v>
      </c>
      <c r="I20" s="24">
        <v>59712474</v>
      </c>
      <c r="J20" s="24">
        <v>185402496</v>
      </c>
      <c r="K20" s="24">
        <v>56204799</v>
      </c>
      <c r="L20" s="24">
        <v>48747275</v>
      </c>
      <c r="M20" s="24">
        <v>47714404</v>
      </c>
      <c r="N20" s="24">
        <v>152666478</v>
      </c>
      <c r="O20" s="24">
        <v>53676812</v>
      </c>
      <c r="P20" s="24">
        <v>51489041</v>
      </c>
      <c r="Q20" s="24">
        <v>68126179</v>
      </c>
      <c r="R20" s="24">
        <v>173292032</v>
      </c>
      <c r="S20" s="24">
        <v>44976659</v>
      </c>
      <c r="T20" s="24">
        <v>62427707</v>
      </c>
      <c r="U20" s="24">
        <v>49180590</v>
      </c>
      <c r="V20" s="24">
        <v>156584956</v>
      </c>
      <c r="W20" s="24">
        <v>667945962</v>
      </c>
      <c r="X20" s="24">
        <v>683765366</v>
      </c>
      <c r="Y20" s="24">
        <v>-15819404</v>
      </c>
      <c r="Z20" s="6">
        <v>-2.31</v>
      </c>
      <c r="AA20" s="22">
        <v>683765366</v>
      </c>
    </row>
    <row r="21" spans="1:27" ht="12.75">
      <c r="A21" s="5" t="s">
        <v>47</v>
      </c>
      <c r="B21" s="3"/>
      <c r="C21" s="22">
        <v>161028671</v>
      </c>
      <c r="D21" s="22"/>
      <c r="E21" s="23">
        <v>222247797</v>
      </c>
      <c r="F21" s="24">
        <v>86767450</v>
      </c>
      <c r="G21" s="24">
        <v>15330561</v>
      </c>
      <c r="H21" s="24">
        <v>11549806</v>
      </c>
      <c r="I21" s="24">
        <v>13736595</v>
      </c>
      <c r="J21" s="24">
        <v>40616962</v>
      </c>
      <c r="K21" s="24">
        <v>12773182</v>
      </c>
      <c r="L21" s="24">
        <v>13596719</v>
      </c>
      <c r="M21" s="24">
        <v>20460466</v>
      </c>
      <c r="N21" s="24">
        <v>46830367</v>
      </c>
      <c r="O21" s="24">
        <v>14213367</v>
      </c>
      <c r="P21" s="24">
        <v>19424834</v>
      </c>
      <c r="Q21" s="24">
        <v>19477390</v>
      </c>
      <c r="R21" s="24">
        <v>53115591</v>
      </c>
      <c r="S21" s="24">
        <v>23932680</v>
      </c>
      <c r="T21" s="24">
        <v>16624851</v>
      </c>
      <c r="U21" s="24">
        <v>12931918</v>
      </c>
      <c r="V21" s="24">
        <v>53489449</v>
      </c>
      <c r="W21" s="24">
        <v>194052369</v>
      </c>
      <c r="X21" s="24">
        <v>86767450</v>
      </c>
      <c r="Y21" s="24">
        <v>107284919</v>
      </c>
      <c r="Z21" s="6">
        <v>123.65</v>
      </c>
      <c r="AA21" s="22">
        <v>86767450</v>
      </c>
    </row>
    <row r="22" spans="1:27" ht="12.75">
      <c r="A22" s="5" t="s">
        <v>48</v>
      </c>
      <c r="B22" s="3"/>
      <c r="C22" s="25">
        <v>135723334</v>
      </c>
      <c r="D22" s="25"/>
      <c r="E22" s="26">
        <v>177356513</v>
      </c>
      <c r="F22" s="27">
        <v>222789139</v>
      </c>
      <c r="G22" s="27">
        <v>31278904</v>
      </c>
      <c r="H22" s="27">
        <v>5273385</v>
      </c>
      <c r="I22" s="27">
        <v>3964843</v>
      </c>
      <c r="J22" s="27">
        <v>40517132</v>
      </c>
      <c r="K22" s="27">
        <v>6867038</v>
      </c>
      <c r="L22" s="27">
        <v>23091050</v>
      </c>
      <c r="M22" s="27">
        <v>14569536</v>
      </c>
      <c r="N22" s="27">
        <v>44527624</v>
      </c>
      <c r="O22" s="27">
        <v>10788258</v>
      </c>
      <c r="P22" s="27">
        <v>7935907</v>
      </c>
      <c r="Q22" s="27">
        <v>7230034</v>
      </c>
      <c r="R22" s="27">
        <v>25954199</v>
      </c>
      <c r="S22" s="27">
        <v>16330139</v>
      </c>
      <c r="T22" s="27">
        <v>13844626</v>
      </c>
      <c r="U22" s="27">
        <v>6670078</v>
      </c>
      <c r="V22" s="27">
        <v>36844843</v>
      </c>
      <c r="W22" s="27">
        <v>147843798</v>
      </c>
      <c r="X22" s="27">
        <v>222789139</v>
      </c>
      <c r="Y22" s="27">
        <v>-74945341</v>
      </c>
      <c r="Z22" s="7">
        <v>-33.64</v>
      </c>
      <c r="AA22" s="25">
        <v>222789139</v>
      </c>
    </row>
    <row r="23" spans="1:27" ht="12.75">
      <c r="A23" s="5" t="s">
        <v>49</v>
      </c>
      <c r="B23" s="3"/>
      <c r="C23" s="22">
        <v>79087603</v>
      </c>
      <c r="D23" s="22"/>
      <c r="E23" s="23">
        <v>91493251</v>
      </c>
      <c r="F23" s="24">
        <v>97198028</v>
      </c>
      <c r="G23" s="24">
        <v>24651348</v>
      </c>
      <c r="H23" s="24">
        <v>4510383</v>
      </c>
      <c r="I23" s="24">
        <v>4908392</v>
      </c>
      <c r="J23" s="24">
        <v>34070123</v>
      </c>
      <c r="K23" s="24">
        <v>4943027</v>
      </c>
      <c r="L23" s="24">
        <v>2935100</v>
      </c>
      <c r="M23" s="24">
        <v>13490888</v>
      </c>
      <c r="N23" s="24">
        <v>21369015</v>
      </c>
      <c r="O23" s="24">
        <v>10733622</v>
      </c>
      <c r="P23" s="24">
        <v>4724348</v>
      </c>
      <c r="Q23" s="24">
        <v>4757089</v>
      </c>
      <c r="R23" s="24">
        <v>20215059</v>
      </c>
      <c r="S23" s="24">
        <v>10200703</v>
      </c>
      <c r="T23" s="24">
        <v>8286350</v>
      </c>
      <c r="U23" s="24">
        <v>4758853</v>
      </c>
      <c r="V23" s="24">
        <v>23245906</v>
      </c>
      <c r="W23" s="24">
        <v>98900103</v>
      </c>
      <c r="X23" s="24">
        <v>97198028</v>
      </c>
      <c r="Y23" s="24">
        <v>1702075</v>
      </c>
      <c r="Z23" s="6">
        <v>1.75</v>
      </c>
      <c r="AA23" s="22">
        <v>97198028</v>
      </c>
    </row>
    <row r="24" spans="1:27" ht="12.75">
      <c r="A24" s="2" t="s">
        <v>50</v>
      </c>
      <c r="B24" s="8" t="s">
        <v>51</v>
      </c>
      <c r="C24" s="19">
        <v>67989</v>
      </c>
      <c r="D24" s="19"/>
      <c r="E24" s="20">
        <v>73570</v>
      </c>
      <c r="F24" s="21">
        <v>443304</v>
      </c>
      <c r="G24" s="21">
        <v>8221</v>
      </c>
      <c r="H24" s="21">
        <v>8639</v>
      </c>
      <c r="I24" s="21">
        <v>8360</v>
      </c>
      <c r="J24" s="21">
        <v>25220</v>
      </c>
      <c r="K24" s="21">
        <v>8360</v>
      </c>
      <c r="L24" s="21">
        <v>8360</v>
      </c>
      <c r="M24" s="21">
        <v>8360</v>
      </c>
      <c r="N24" s="21">
        <v>25080</v>
      </c>
      <c r="O24" s="21">
        <v>8360</v>
      </c>
      <c r="P24" s="21">
        <v>8360</v>
      </c>
      <c r="Q24" s="21">
        <v>8360</v>
      </c>
      <c r="R24" s="21">
        <v>25080</v>
      </c>
      <c r="S24" s="21">
        <v>8360</v>
      </c>
      <c r="T24" s="21">
        <v>8360</v>
      </c>
      <c r="U24" s="21">
        <v>8360</v>
      </c>
      <c r="V24" s="21">
        <v>25080</v>
      </c>
      <c r="W24" s="21">
        <v>100460</v>
      </c>
      <c r="X24" s="21">
        <v>443304</v>
      </c>
      <c r="Y24" s="21">
        <v>-342844</v>
      </c>
      <c r="Z24" s="4">
        <v>-77.34</v>
      </c>
      <c r="AA24" s="19">
        <v>443304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1606143746</v>
      </c>
      <c r="D25" s="40">
        <f>+D5+D9+D15+D19+D24</f>
        <v>0</v>
      </c>
      <c r="E25" s="41">
        <f t="shared" si="4"/>
        <v>1919734787</v>
      </c>
      <c r="F25" s="42">
        <f t="shared" si="4"/>
        <v>1831443325</v>
      </c>
      <c r="G25" s="42">
        <f t="shared" si="4"/>
        <v>261815917</v>
      </c>
      <c r="H25" s="42">
        <f t="shared" si="4"/>
        <v>109651976</v>
      </c>
      <c r="I25" s="42">
        <f t="shared" si="4"/>
        <v>111868799</v>
      </c>
      <c r="J25" s="42">
        <f t="shared" si="4"/>
        <v>483336692</v>
      </c>
      <c r="K25" s="42">
        <f t="shared" si="4"/>
        <v>109656067</v>
      </c>
      <c r="L25" s="42">
        <f t="shared" si="4"/>
        <v>174777525</v>
      </c>
      <c r="M25" s="42">
        <f t="shared" si="4"/>
        <v>144720950</v>
      </c>
      <c r="N25" s="42">
        <f t="shared" si="4"/>
        <v>429154542</v>
      </c>
      <c r="O25" s="42">
        <f t="shared" si="4"/>
        <v>127415152</v>
      </c>
      <c r="P25" s="42">
        <f t="shared" si="4"/>
        <v>122049610</v>
      </c>
      <c r="Q25" s="42">
        <f t="shared" si="4"/>
        <v>132500677</v>
      </c>
      <c r="R25" s="42">
        <f t="shared" si="4"/>
        <v>381965439</v>
      </c>
      <c r="S25" s="42">
        <f t="shared" si="4"/>
        <v>136596223</v>
      </c>
      <c r="T25" s="42">
        <f t="shared" si="4"/>
        <v>146817417</v>
      </c>
      <c r="U25" s="42">
        <f t="shared" si="4"/>
        <v>108908049</v>
      </c>
      <c r="V25" s="42">
        <f t="shared" si="4"/>
        <v>392321689</v>
      </c>
      <c r="W25" s="42">
        <f t="shared" si="4"/>
        <v>1686778362</v>
      </c>
      <c r="X25" s="42">
        <f t="shared" si="4"/>
        <v>1831443325</v>
      </c>
      <c r="Y25" s="42">
        <f t="shared" si="4"/>
        <v>-144664963</v>
      </c>
      <c r="Z25" s="43">
        <f>+IF(X25&lt;&gt;0,+(Y25/X25)*100,0)</f>
        <v>-7.898959308500578</v>
      </c>
      <c r="AA25" s="40">
        <f>+AA5+AA9+AA15+AA19+AA24</f>
        <v>1831443325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235238679</v>
      </c>
      <c r="D28" s="19">
        <f>SUM(D29:D31)</f>
        <v>0</v>
      </c>
      <c r="E28" s="20">
        <f t="shared" si="5"/>
        <v>367326569</v>
      </c>
      <c r="F28" s="21">
        <f t="shared" si="5"/>
        <v>333982233</v>
      </c>
      <c r="G28" s="21">
        <f t="shared" si="5"/>
        <v>13094788</v>
      </c>
      <c r="H28" s="21">
        <f t="shared" si="5"/>
        <v>18706650</v>
      </c>
      <c r="I28" s="21">
        <f t="shared" si="5"/>
        <v>19803008</v>
      </c>
      <c r="J28" s="21">
        <f t="shared" si="5"/>
        <v>51604446</v>
      </c>
      <c r="K28" s="21">
        <f t="shared" si="5"/>
        <v>25160247</v>
      </c>
      <c r="L28" s="21">
        <f t="shared" si="5"/>
        <v>23744950</v>
      </c>
      <c r="M28" s="21">
        <f t="shared" si="5"/>
        <v>19705188</v>
      </c>
      <c r="N28" s="21">
        <f t="shared" si="5"/>
        <v>68610385</v>
      </c>
      <c r="O28" s="21">
        <f t="shared" si="5"/>
        <v>12668547</v>
      </c>
      <c r="P28" s="21">
        <f t="shared" si="5"/>
        <v>19909196</v>
      </c>
      <c r="Q28" s="21">
        <f t="shared" si="5"/>
        <v>20320604</v>
      </c>
      <c r="R28" s="21">
        <f t="shared" si="5"/>
        <v>52898347</v>
      </c>
      <c r="S28" s="21">
        <f t="shared" si="5"/>
        <v>18081180</v>
      </c>
      <c r="T28" s="21">
        <f t="shared" si="5"/>
        <v>19711030</v>
      </c>
      <c r="U28" s="21">
        <f t="shared" si="5"/>
        <v>25225230</v>
      </c>
      <c r="V28" s="21">
        <f t="shared" si="5"/>
        <v>63017440</v>
      </c>
      <c r="W28" s="21">
        <f t="shared" si="5"/>
        <v>236130618</v>
      </c>
      <c r="X28" s="21">
        <f t="shared" si="5"/>
        <v>333982233</v>
      </c>
      <c r="Y28" s="21">
        <f t="shared" si="5"/>
        <v>-97851615</v>
      </c>
      <c r="Z28" s="4">
        <f>+IF(X28&lt;&gt;0,+(Y28/X28)*100,0)</f>
        <v>-29.298449238166512</v>
      </c>
      <c r="AA28" s="19">
        <f>SUM(AA29:AA31)</f>
        <v>333982233</v>
      </c>
    </row>
    <row r="29" spans="1:27" ht="12.75">
      <c r="A29" s="5" t="s">
        <v>32</v>
      </c>
      <c r="B29" s="3"/>
      <c r="C29" s="22">
        <v>59845658</v>
      </c>
      <c r="D29" s="22"/>
      <c r="E29" s="23">
        <v>75154647</v>
      </c>
      <c r="F29" s="24">
        <v>56380901</v>
      </c>
      <c r="G29" s="24">
        <v>3785281</v>
      </c>
      <c r="H29" s="24">
        <v>3967319</v>
      </c>
      <c r="I29" s="24">
        <v>3969299</v>
      </c>
      <c r="J29" s="24">
        <v>11721899</v>
      </c>
      <c r="K29" s="24">
        <v>4073284</v>
      </c>
      <c r="L29" s="24">
        <v>4806777</v>
      </c>
      <c r="M29" s="24">
        <v>4973476</v>
      </c>
      <c r="N29" s="24">
        <v>13853537</v>
      </c>
      <c r="O29" s="24">
        <v>3942028</v>
      </c>
      <c r="P29" s="24">
        <v>5127819</v>
      </c>
      <c r="Q29" s="24">
        <v>3944003</v>
      </c>
      <c r="R29" s="24">
        <v>13013850</v>
      </c>
      <c r="S29" s="24">
        <v>4533522</v>
      </c>
      <c r="T29" s="24">
        <v>5663339</v>
      </c>
      <c r="U29" s="24">
        <v>4591653</v>
      </c>
      <c r="V29" s="24">
        <v>14788514</v>
      </c>
      <c r="W29" s="24">
        <v>53377800</v>
      </c>
      <c r="X29" s="24">
        <v>56380901</v>
      </c>
      <c r="Y29" s="24">
        <v>-3003101</v>
      </c>
      <c r="Z29" s="6">
        <v>-5.33</v>
      </c>
      <c r="AA29" s="22">
        <v>56380901</v>
      </c>
    </row>
    <row r="30" spans="1:27" ht="12.75">
      <c r="A30" s="5" t="s">
        <v>33</v>
      </c>
      <c r="B30" s="3"/>
      <c r="C30" s="25">
        <v>165166128</v>
      </c>
      <c r="D30" s="25"/>
      <c r="E30" s="26">
        <v>278649908</v>
      </c>
      <c r="F30" s="27">
        <v>260848915</v>
      </c>
      <c r="G30" s="27">
        <v>8972954</v>
      </c>
      <c r="H30" s="27">
        <v>14310839</v>
      </c>
      <c r="I30" s="27">
        <v>14923420</v>
      </c>
      <c r="J30" s="27">
        <v>38207213</v>
      </c>
      <c r="K30" s="27">
        <v>19486862</v>
      </c>
      <c r="L30" s="27">
        <v>16218045</v>
      </c>
      <c r="M30" s="27">
        <v>12575043</v>
      </c>
      <c r="N30" s="27">
        <v>48279950</v>
      </c>
      <c r="O30" s="27">
        <v>8230082</v>
      </c>
      <c r="P30" s="27">
        <v>14393489</v>
      </c>
      <c r="Q30" s="27">
        <v>15906601</v>
      </c>
      <c r="R30" s="27">
        <v>38530172</v>
      </c>
      <c r="S30" s="27">
        <v>12864441</v>
      </c>
      <c r="T30" s="27">
        <v>13662707</v>
      </c>
      <c r="U30" s="27">
        <v>19928629</v>
      </c>
      <c r="V30" s="27">
        <v>46455777</v>
      </c>
      <c r="W30" s="27">
        <v>171473112</v>
      </c>
      <c r="X30" s="27">
        <v>260848915</v>
      </c>
      <c r="Y30" s="27">
        <v>-89375803</v>
      </c>
      <c r="Z30" s="7">
        <v>-34.26</v>
      </c>
      <c r="AA30" s="25">
        <v>260848915</v>
      </c>
    </row>
    <row r="31" spans="1:27" ht="12.75">
      <c r="A31" s="5" t="s">
        <v>34</v>
      </c>
      <c r="B31" s="3"/>
      <c r="C31" s="22">
        <v>10226893</v>
      </c>
      <c r="D31" s="22"/>
      <c r="E31" s="23">
        <v>13522014</v>
      </c>
      <c r="F31" s="24">
        <v>16752417</v>
      </c>
      <c r="G31" s="24">
        <v>336553</v>
      </c>
      <c r="H31" s="24">
        <v>428492</v>
      </c>
      <c r="I31" s="24">
        <v>910289</v>
      </c>
      <c r="J31" s="24">
        <v>1675334</v>
      </c>
      <c r="K31" s="24">
        <v>1600101</v>
      </c>
      <c r="L31" s="24">
        <v>2720128</v>
      </c>
      <c r="M31" s="24">
        <v>2156669</v>
      </c>
      <c r="N31" s="24">
        <v>6476898</v>
      </c>
      <c r="O31" s="24">
        <v>496437</v>
      </c>
      <c r="P31" s="24">
        <v>387888</v>
      </c>
      <c r="Q31" s="24">
        <v>470000</v>
      </c>
      <c r="R31" s="24">
        <v>1354325</v>
      </c>
      <c r="S31" s="24">
        <v>683217</v>
      </c>
      <c r="T31" s="24">
        <v>384984</v>
      </c>
      <c r="U31" s="24">
        <v>704948</v>
      </c>
      <c r="V31" s="24">
        <v>1773149</v>
      </c>
      <c r="W31" s="24">
        <v>11279706</v>
      </c>
      <c r="X31" s="24">
        <v>16752417</v>
      </c>
      <c r="Y31" s="24">
        <v>-5472711</v>
      </c>
      <c r="Z31" s="6">
        <v>-32.67</v>
      </c>
      <c r="AA31" s="22">
        <v>16752417</v>
      </c>
    </row>
    <row r="32" spans="1:27" ht="12.75">
      <c r="A32" s="2" t="s">
        <v>35</v>
      </c>
      <c r="B32" s="3"/>
      <c r="C32" s="19">
        <f aca="true" t="shared" si="6" ref="C32:Y32">SUM(C33:C37)</f>
        <v>331840554</v>
      </c>
      <c r="D32" s="19">
        <f>SUM(D33:D37)</f>
        <v>0</v>
      </c>
      <c r="E32" s="20">
        <f t="shared" si="6"/>
        <v>406610254</v>
      </c>
      <c r="F32" s="21">
        <f t="shared" si="6"/>
        <v>415947152</v>
      </c>
      <c r="G32" s="21">
        <f t="shared" si="6"/>
        <v>13409356</v>
      </c>
      <c r="H32" s="21">
        <f t="shared" si="6"/>
        <v>14907042</v>
      </c>
      <c r="I32" s="21">
        <f t="shared" si="6"/>
        <v>17609337</v>
      </c>
      <c r="J32" s="21">
        <f t="shared" si="6"/>
        <v>45925735</v>
      </c>
      <c r="K32" s="21">
        <f t="shared" si="6"/>
        <v>19640951</v>
      </c>
      <c r="L32" s="21">
        <f t="shared" si="6"/>
        <v>21862723</v>
      </c>
      <c r="M32" s="21">
        <f t="shared" si="6"/>
        <v>17748294</v>
      </c>
      <c r="N32" s="21">
        <f t="shared" si="6"/>
        <v>59251968</v>
      </c>
      <c r="O32" s="21">
        <f t="shared" si="6"/>
        <v>21171433</v>
      </c>
      <c r="P32" s="21">
        <f t="shared" si="6"/>
        <v>28994978</v>
      </c>
      <c r="Q32" s="21">
        <f t="shared" si="6"/>
        <v>18082618</v>
      </c>
      <c r="R32" s="21">
        <f t="shared" si="6"/>
        <v>68249029</v>
      </c>
      <c r="S32" s="21">
        <f t="shared" si="6"/>
        <v>24021957</v>
      </c>
      <c r="T32" s="21">
        <f t="shared" si="6"/>
        <v>19936862</v>
      </c>
      <c r="U32" s="21">
        <f t="shared" si="6"/>
        <v>22733053</v>
      </c>
      <c r="V32" s="21">
        <f t="shared" si="6"/>
        <v>66691872</v>
      </c>
      <c r="W32" s="21">
        <f t="shared" si="6"/>
        <v>240118604</v>
      </c>
      <c r="X32" s="21">
        <f t="shared" si="6"/>
        <v>415947152</v>
      </c>
      <c r="Y32" s="21">
        <f t="shared" si="6"/>
        <v>-175828548</v>
      </c>
      <c r="Z32" s="4">
        <f>+IF(X32&lt;&gt;0,+(Y32/X32)*100,0)</f>
        <v>-42.271848035156154</v>
      </c>
      <c r="AA32" s="19">
        <f>SUM(AA33:AA37)</f>
        <v>415947152</v>
      </c>
    </row>
    <row r="33" spans="1:27" ht="12.75">
      <c r="A33" s="5" t="s">
        <v>36</v>
      </c>
      <c r="B33" s="3"/>
      <c r="C33" s="22">
        <v>29242110</v>
      </c>
      <c r="D33" s="22"/>
      <c r="E33" s="23">
        <v>52192847</v>
      </c>
      <c r="F33" s="24">
        <v>55276710</v>
      </c>
      <c r="G33" s="24">
        <v>2675432</v>
      </c>
      <c r="H33" s="24">
        <v>1974732</v>
      </c>
      <c r="I33" s="24">
        <v>2345055</v>
      </c>
      <c r="J33" s="24">
        <v>6995219</v>
      </c>
      <c r="K33" s="24">
        <v>2980585</v>
      </c>
      <c r="L33" s="24">
        <v>3436133</v>
      </c>
      <c r="M33" s="24">
        <v>2333515</v>
      </c>
      <c r="N33" s="24">
        <v>8750233</v>
      </c>
      <c r="O33" s="24">
        <v>2431360</v>
      </c>
      <c r="P33" s="24">
        <v>2554596</v>
      </c>
      <c r="Q33" s="24">
        <v>2586715</v>
      </c>
      <c r="R33" s="24">
        <v>7572671</v>
      </c>
      <c r="S33" s="24">
        <v>1916155</v>
      </c>
      <c r="T33" s="24">
        <v>2820140</v>
      </c>
      <c r="U33" s="24">
        <v>2899191</v>
      </c>
      <c r="V33" s="24">
        <v>7635486</v>
      </c>
      <c r="W33" s="24">
        <v>30953609</v>
      </c>
      <c r="X33" s="24">
        <v>55276710</v>
      </c>
      <c r="Y33" s="24">
        <v>-24323101</v>
      </c>
      <c r="Z33" s="6">
        <v>-44</v>
      </c>
      <c r="AA33" s="22">
        <v>55276710</v>
      </c>
    </row>
    <row r="34" spans="1:27" ht="12.75">
      <c r="A34" s="5" t="s">
        <v>37</v>
      </c>
      <c r="B34" s="3"/>
      <c r="C34" s="22">
        <v>47792129</v>
      </c>
      <c r="D34" s="22"/>
      <c r="E34" s="23">
        <v>48508286</v>
      </c>
      <c r="F34" s="24">
        <v>46228597</v>
      </c>
      <c r="G34" s="24">
        <v>1965018</v>
      </c>
      <c r="H34" s="24">
        <v>2203437</v>
      </c>
      <c r="I34" s="24">
        <v>2576570</v>
      </c>
      <c r="J34" s="24">
        <v>6745025</v>
      </c>
      <c r="K34" s="24">
        <v>2637718</v>
      </c>
      <c r="L34" s="24">
        <v>3896910</v>
      </c>
      <c r="M34" s="24">
        <v>3947690</v>
      </c>
      <c r="N34" s="24">
        <v>10482318</v>
      </c>
      <c r="O34" s="24">
        <v>3648806</v>
      </c>
      <c r="P34" s="24">
        <v>7363096</v>
      </c>
      <c r="Q34" s="24">
        <v>3274001</v>
      </c>
      <c r="R34" s="24">
        <v>14285903</v>
      </c>
      <c r="S34" s="24">
        <v>3605621</v>
      </c>
      <c r="T34" s="24">
        <v>2639777</v>
      </c>
      <c r="U34" s="24">
        <v>3528292</v>
      </c>
      <c r="V34" s="24">
        <v>9773690</v>
      </c>
      <c r="W34" s="24">
        <v>41286936</v>
      </c>
      <c r="X34" s="24">
        <v>46228597</v>
      </c>
      <c r="Y34" s="24">
        <v>-4941661</v>
      </c>
      <c r="Z34" s="6">
        <v>-10.69</v>
      </c>
      <c r="AA34" s="22">
        <v>46228597</v>
      </c>
    </row>
    <row r="35" spans="1:27" ht="12.75">
      <c r="A35" s="5" t="s">
        <v>38</v>
      </c>
      <c r="B35" s="3"/>
      <c r="C35" s="22">
        <v>224259939</v>
      </c>
      <c r="D35" s="22"/>
      <c r="E35" s="23">
        <v>266265111</v>
      </c>
      <c r="F35" s="24">
        <v>273979784</v>
      </c>
      <c r="G35" s="24">
        <v>7287895</v>
      </c>
      <c r="H35" s="24">
        <v>8829033</v>
      </c>
      <c r="I35" s="24">
        <v>10732694</v>
      </c>
      <c r="J35" s="24">
        <v>26849622</v>
      </c>
      <c r="K35" s="24">
        <v>11765301</v>
      </c>
      <c r="L35" s="24">
        <v>13140647</v>
      </c>
      <c r="M35" s="24">
        <v>9654903</v>
      </c>
      <c r="N35" s="24">
        <v>34560851</v>
      </c>
      <c r="O35" s="24">
        <v>13061304</v>
      </c>
      <c r="P35" s="24">
        <v>15124722</v>
      </c>
      <c r="Q35" s="24">
        <v>10409228</v>
      </c>
      <c r="R35" s="24">
        <v>38595254</v>
      </c>
      <c r="S35" s="24">
        <v>12620912</v>
      </c>
      <c r="T35" s="24">
        <v>12762658</v>
      </c>
      <c r="U35" s="24">
        <v>13040282</v>
      </c>
      <c r="V35" s="24">
        <v>38423852</v>
      </c>
      <c r="W35" s="24">
        <v>138429579</v>
      </c>
      <c r="X35" s="24">
        <v>273979784</v>
      </c>
      <c r="Y35" s="24">
        <v>-135550205</v>
      </c>
      <c r="Z35" s="6">
        <v>-49.47</v>
      </c>
      <c r="AA35" s="22">
        <v>273979784</v>
      </c>
    </row>
    <row r="36" spans="1:27" ht="12.75">
      <c r="A36" s="5" t="s">
        <v>39</v>
      </c>
      <c r="B36" s="3"/>
      <c r="C36" s="22">
        <v>30546376</v>
      </c>
      <c r="D36" s="22"/>
      <c r="E36" s="23">
        <v>39644010</v>
      </c>
      <c r="F36" s="24">
        <v>40462061</v>
      </c>
      <c r="G36" s="24">
        <v>1481011</v>
      </c>
      <c r="H36" s="24">
        <v>1899840</v>
      </c>
      <c r="I36" s="24">
        <v>1955018</v>
      </c>
      <c r="J36" s="24">
        <v>5335869</v>
      </c>
      <c r="K36" s="24">
        <v>2257347</v>
      </c>
      <c r="L36" s="24">
        <v>1389033</v>
      </c>
      <c r="M36" s="24">
        <v>1812186</v>
      </c>
      <c r="N36" s="24">
        <v>5458566</v>
      </c>
      <c r="O36" s="24">
        <v>2029963</v>
      </c>
      <c r="P36" s="24">
        <v>3952564</v>
      </c>
      <c r="Q36" s="24">
        <v>1812674</v>
      </c>
      <c r="R36" s="24">
        <v>7795201</v>
      </c>
      <c r="S36" s="24">
        <v>5879269</v>
      </c>
      <c r="T36" s="24">
        <v>1714287</v>
      </c>
      <c r="U36" s="24">
        <v>3265288</v>
      </c>
      <c r="V36" s="24">
        <v>10858844</v>
      </c>
      <c r="W36" s="24">
        <v>29448480</v>
      </c>
      <c r="X36" s="24">
        <v>40462061</v>
      </c>
      <c r="Y36" s="24">
        <v>-11013581</v>
      </c>
      <c r="Z36" s="6">
        <v>-27.22</v>
      </c>
      <c r="AA36" s="22">
        <v>40462061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159106706</v>
      </c>
      <c r="D38" s="19">
        <f>SUM(D39:D41)</f>
        <v>0</v>
      </c>
      <c r="E38" s="20">
        <f t="shared" si="7"/>
        <v>205955982</v>
      </c>
      <c r="F38" s="21">
        <f t="shared" si="7"/>
        <v>191736533</v>
      </c>
      <c r="G38" s="21">
        <f t="shared" si="7"/>
        <v>10350661</v>
      </c>
      <c r="H38" s="21">
        <f t="shared" si="7"/>
        <v>9429427</v>
      </c>
      <c r="I38" s="21">
        <f t="shared" si="7"/>
        <v>7622407</v>
      </c>
      <c r="J38" s="21">
        <f t="shared" si="7"/>
        <v>27402495</v>
      </c>
      <c r="K38" s="21">
        <f t="shared" si="7"/>
        <v>7973082</v>
      </c>
      <c r="L38" s="21">
        <f t="shared" si="7"/>
        <v>11738080</v>
      </c>
      <c r="M38" s="21">
        <f t="shared" si="7"/>
        <v>8527750</v>
      </c>
      <c r="N38" s="21">
        <f t="shared" si="7"/>
        <v>28238912</v>
      </c>
      <c r="O38" s="21">
        <f t="shared" si="7"/>
        <v>7685091</v>
      </c>
      <c r="P38" s="21">
        <f t="shared" si="7"/>
        <v>36161711</v>
      </c>
      <c r="Q38" s="21">
        <f t="shared" si="7"/>
        <v>12377586</v>
      </c>
      <c r="R38" s="21">
        <f t="shared" si="7"/>
        <v>56224388</v>
      </c>
      <c r="S38" s="21">
        <f t="shared" si="7"/>
        <v>8281470</v>
      </c>
      <c r="T38" s="21">
        <f t="shared" si="7"/>
        <v>7541669</v>
      </c>
      <c r="U38" s="21">
        <f t="shared" si="7"/>
        <v>11776057</v>
      </c>
      <c r="V38" s="21">
        <f t="shared" si="7"/>
        <v>27599196</v>
      </c>
      <c r="W38" s="21">
        <f t="shared" si="7"/>
        <v>139464991</v>
      </c>
      <c r="X38" s="21">
        <f t="shared" si="7"/>
        <v>191736533</v>
      </c>
      <c r="Y38" s="21">
        <f t="shared" si="7"/>
        <v>-52271542</v>
      </c>
      <c r="Z38" s="4">
        <f>+IF(X38&lt;&gt;0,+(Y38/X38)*100,0)</f>
        <v>-27.262171262896466</v>
      </c>
      <c r="AA38" s="19">
        <f>SUM(AA39:AA41)</f>
        <v>191736533</v>
      </c>
    </row>
    <row r="39" spans="1:27" ht="12.75">
      <c r="A39" s="5" t="s">
        <v>42</v>
      </c>
      <c r="B39" s="3"/>
      <c r="C39" s="22">
        <v>61031292</v>
      </c>
      <c r="D39" s="22"/>
      <c r="E39" s="23">
        <v>69190336</v>
      </c>
      <c r="F39" s="24">
        <v>73883471</v>
      </c>
      <c r="G39" s="24">
        <v>8300749</v>
      </c>
      <c r="H39" s="24">
        <v>5946618</v>
      </c>
      <c r="I39" s="24">
        <v>3828436</v>
      </c>
      <c r="J39" s="24">
        <v>18075803</v>
      </c>
      <c r="K39" s="24">
        <v>4108005</v>
      </c>
      <c r="L39" s="24">
        <v>6014001</v>
      </c>
      <c r="M39" s="24">
        <v>4017599</v>
      </c>
      <c r="N39" s="24">
        <v>14139605</v>
      </c>
      <c r="O39" s="24">
        <v>3777328</v>
      </c>
      <c r="P39" s="24">
        <v>5080609</v>
      </c>
      <c r="Q39" s="24">
        <v>4105657</v>
      </c>
      <c r="R39" s="24">
        <v>12963594</v>
      </c>
      <c r="S39" s="24">
        <v>4097349</v>
      </c>
      <c r="T39" s="24">
        <v>4044370</v>
      </c>
      <c r="U39" s="24">
        <v>6007630</v>
      </c>
      <c r="V39" s="24">
        <v>14149349</v>
      </c>
      <c r="W39" s="24">
        <v>59328351</v>
      </c>
      <c r="X39" s="24">
        <v>73883471</v>
      </c>
      <c r="Y39" s="24">
        <v>-14555120</v>
      </c>
      <c r="Z39" s="6">
        <v>-19.7</v>
      </c>
      <c r="AA39" s="22">
        <v>73883471</v>
      </c>
    </row>
    <row r="40" spans="1:27" ht="12.75">
      <c r="A40" s="5" t="s">
        <v>43</v>
      </c>
      <c r="B40" s="3"/>
      <c r="C40" s="22">
        <v>81577837</v>
      </c>
      <c r="D40" s="22"/>
      <c r="E40" s="23">
        <v>110045177</v>
      </c>
      <c r="F40" s="24">
        <v>95446948</v>
      </c>
      <c r="G40" s="24">
        <v>1266432</v>
      </c>
      <c r="H40" s="24">
        <v>2153284</v>
      </c>
      <c r="I40" s="24">
        <v>2584108</v>
      </c>
      <c r="J40" s="24">
        <v>6003824</v>
      </c>
      <c r="K40" s="24">
        <v>2646098</v>
      </c>
      <c r="L40" s="24">
        <v>4265226</v>
      </c>
      <c r="M40" s="24">
        <v>3455939</v>
      </c>
      <c r="N40" s="24">
        <v>10367263</v>
      </c>
      <c r="O40" s="24">
        <v>2600953</v>
      </c>
      <c r="P40" s="24">
        <v>29340840</v>
      </c>
      <c r="Q40" s="24">
        <v>7043513</v>
      </c>
      <c r="R40" s="24">
        <v>38985306</v>
      </c>
      <c r="S40" s="24">
        <v>3163229</v>
      </c>
      <c r="T40" s="24">
        <v>2620509</v>
      </c>
      <c r="U40" s="24">
        <v>4579318</v>
      </c>
      <c r="V40" s="24">
        <v>10363056</v>
      </c>
      <c r="W40" s="24">
        <v>65719449</v>
      </c>
      <c r="X40" s="24">
        <v>95446948</v>
      </c>
      <c r="Y40" s="24">
        <v>-29727499</v>
      </c>
      <c r="Z40" s="6">
        <v>-31.15</v>
      </c>
      <c r="AA40" s="22">
        <v>95446948</v>
      </c>
    </row>
    <row r="41" spans="1:27" ht="12.75">
      <c r="A41" s="5" t="s">
        <v>44</v>
      </c>
      <c r="B41" s="3"/>
      <c r="C41" s="22">
        <v>16497577</v>
      </c>
      <c r="D41" s="22"/>
      <c r="E41" s="23">
        <v>26720469</v>
      </c>
      <c r="F41" s="24">
        <v>22406114</v>
      </c>
      <c r="G41" s="24">
        <v>783480</v>
      </c>
      <c r="H41" s="24">
        <v>1329525</v>
      </c>
      <c r="I41" s="24">
        <v>1209863</v>
      </c>
      <c r="J41" s="24">
        <v>3322868</v>
      </c>
      <c r="K41" s="24">
        <v>1218979</v>
      </c>
      <c r="L41" s="24">
        <v>1458853</v>
      </c>
      <c r="M41" s="24">
        <v>1054212</v>
      </c>
      <c r="N41" s="24">
        <v>3732044</v>
      </c>
      <c r="O41" s="24">
        <v>1306810</v>
      </c>
      <c r="P41" s="24">
        <v>1740262</v>
      </c>
      <c r="Q41" s="24">
        <v>1228416</v>
      </c>
      <c r="R41" s="24">
        <v>4275488</v>
      </c>
      <c r="S41" s="24">
        <v>1020892</v>
      </c>
      <c r="T41" s="24">
        <v>876790</v>
      </c>
      <c r="U41" s="24">
        <v>1189109</v>
      </c>
      <c r="V41" s="24">
        <v>3086791</v>
      </c>
      <c r="W41" s="24">
        <v>14417191</v>
      </c>
      <c r="X41" s="24">
        <v>22406114</v>
      </c>
      <c r="Y41" s="24">
        <v>-7988923</v>
      </c>
      <c r="Z41" s="6">
        <v>-35.66</v>
      </c>
      <c r="AA41" s="22">
        <v>22406114</v>
      </c>
    </row>
    <row r="42" spans="1:27" ht="12.75">
      <c r="A42" s="2" t="s">
        <v>45</v>
      </c>
      <c r="B42" s="8"/>
      <c r="C42" s="19">
        <f aca="true" t="shared" si="8" ref="C42:Y42">SUM(C43:C46)</f>
        <v>756375852</v>
      </c>
      <c r="D42" s="19">
        <f>SUM(D43:D46)</f>
        <v>0</v>
      </c>
      <c r="E42" s="20">
        <f t="shared" si="8"/>
        <v>828353918</v>
      </c>
      <c r="F42" s="21">
        <f t="shared" si="8"/>
        <v>836221817</v>
      </c>
      <c r="G42" s="21">
        <f t="shared" si="8"/>
        <v>11851764</v>
      </c>
      <c r="H42" s="21">
        <f t="shared" si="8"/>
        <v>72552872</v>
      </c>
      <c r="I42" s="21">
        <f t="shared" si="8"/>
        <v>75306679</v>
      </c>
      <c r="J42" s="21">
        <f t="shared" si="8"/>
        <v>159711315</v>
      </c>
      <c r="K42" s="21">
        <f t="shared" si="8"/>
        <v>60543503</v>
      </c>
      <c r="L42" s="21">
        <f t="shared" si="8"/>
        <v>54634974</v>
      </c>
      <c r="M42" s="21">
        <f t="shared" si="8"/>
        <v>69874840</v>
      </c>
      <c r="N42" s="21">
        <f t="shared" si="8"/>
        <v>185053317</v>
      </c>
      <c r="O42" s="21">
        <f t="shared" si="8"/>
        <v>47617130</v>
      </c>
      <c r="P42" s="21">
        <f t="shared" si="8"/>
        <v>105194848</v>
      </c>
      <c r="Q42" s="21">
        <f t="shared" si="8"/>
        <v>56364821</v>
      </c>
      <c r="R42" s="21">
        <f t="shared" si="8"/>
        <v>209176799</v>
      </c>
      <c r="S42" s="21">
        <f t="shared" si="8"/>
        <v>54195225</v>
      </c>
      <c r="T42" s="21">
        <f t="shared" si="8"/>
        <v>54805524</v>
      </c>
      <c r="U42" s="21">
        <f t="shared" si="8"/>
        <v>87935259</v>
      </c>
      <c r="V42" s="21">
        <f t="shared" si="8"/>
        <v>196936008</v>
      </c>
      <c r="W42" s="21">
        <f t="shared" si="8"/>
        <v>750877439</v>
      </c>
      <c r="X42" s="21">
        <f t="shared" si="8"/>
        <v>836221817</v>
      </c>
      <c r="Y42" s="21">
        <f t="shared" si="8"/>
        <v>-85344378</v>
      </c>
      <c r="Z42" s="4">
        <f>+IF(X42&lt;&gt;0,+(Y42/X42)*100,0)</f>
        <v>-10.205949697196193</v>
      </c>
      <c r="AA42" s="19">
        <f>SUM(AA43:AA46)</f>
        <v>836221817</v>
      </c>
    </row>
    <row r="43" spans="1:27" ht="12.75">
      <c r="A43" s="5" t="s">
        <v>46</v>
      </c>
      <c r="B43" s="3"/>
      <c r="C43" s="22">
        <v>440699002</v>
      </c>
      <c r="D43" s="22"/>
      <c r="E43" s="23">
        <v>450275238</v>
      </c>
      <c r="F43" s="24">
        <v>464221338</v>
      </c>
      <c r="G43" s="24">
        <v>2129578</v>
      </c>
      <c r="H43" s="24">
        <v>57732863</v>
      </c>
      <c r="I43" s="24">
        <v>58658607</v>
      </c>
      <c r="J43" s="24">
        <v>118521048</v>
      </c>
      <c r="K43" s="24">
        <v>37223143</v>
      </c>
      <c r="L43" s="24">
        <v>36718042</v>
      </c>
      <c r="M43" s="24">
        <v>35806191</v>
      </c>
      <c r="N43" s="24">
        <v>109747376</v>
      </c>
      <c r="O43" s="24">
        <v>30864814</v>
      </c>
      <c r="P43" s="24">
        <v>55289066</v>
      </c>
      <c r="Q43" s="24">
        <v>34753852</v>
      </c>
      <c r="R43" s="24">
        <v>120907732</v>
      </c>
      <c r="S43" s="24">
        <v>32484799</v>
      </c>
      <c r="T43" s="24">
        <v>29209401</v>
      </c>
      <c r="U43" s="24">
        <v>31467693</v>
      </c>
      <c r="V43" s="24">
        <v>93161893</v>
      </c>
      <c r="W43" s="24">
        <v>442338049</v>
      </c>
      <c r="X43" s="24">
        <v>464221338</v>
      </c>
      <c r="Y43" s="24">
        <v>-21883289</v>
      </c>
      <c r="Z43" s="6">
        <v>-4.71</v>
      </c>
      <c r="AA43" s="22">
        <v>464221338</v>
      </c>
    </row>
    <row r="44" spans="1:27" ht="12.75">
      <c r="A44" s="5" t="s">
        <v>47</v>
      </c>
      <c r="B44" s="3"/>
      <c r="C44" s="22">
        <v>126734687</v>
      </c>
      <c r="D44" s="22"/>
      <c r="E44" s="23">
        <v>161896238</v>
      </c>
      <c r="F44" s="24">
        <v>153458822</v>
      </c>
      <c r="G44" s="24">
        <v>2557260</v>
      </c>
      <c r="H44" s="24">
        <v>2923014</v>
      </c>
      <c r="I44" s="24">
        <v>5170123</v>
      </c>
      <c r="J44" s="24">
        <v>10650397</v>
      </c>
      <c r="K44" s="24">
        <v>8410030</v>
      </c>
      <c r="L44" s="24">
        <v>3860313</v>
      </c>
      <c r="M44" s="24">
        <v>21827746</v>
      </c>
      <c r="N44" s="24">
        <v>34098089</v>
      </c>
      <c r="O44" s="24">
        <v>-6420128</v>
      </c>
      <c r="P44" s="24">
        <v>20374108</v>
      </c>
      <c r="Q44" s="24">
        <v>6293891</v>
      </c>
      <c r="R44" s="24">
        <v>20247871</v>
      </c>
      <c r="S44" s="24">
        <v>6415114</v>
      </c>
      <c r="T44" s="24">
        <v>8532382</v>
      </c>
      <c r="U44" s="24">
        <v>39542642</v>
      </c>
      <c r="V44" s="24">
        <v>54490138</v>
      </c>
      <c r="W44" s="24">
        <v>119486495</v>
      </c>
      <c r="X44" s="24">
        <v>153458822</v>
      </c>
      <c r="Y44" s="24">
        <v>-33972327</v>
      </c>
      <c r="Z44" s="6">
        <v>-22.14</v>
      </c>
      <c r="AA44" s="22">
        <v>153458822</v>
      </c>
    </row>
    <row r="45" spans="1:27" ht="12.75">
      <c r="A45" s="5" t="s">
        <v>48</v>
      </c>
      <c r="B45" s="3"/>
      <c r="C45" s="25">
        <v>109095676</v>
      </c>
      <c r="D45" s="25"/>
      <c r="E45" s="26">
        <v>127648513</v>
      </c>
      <c r="F45" s="27">
        <v>120999426</v>
      </c>
      <c r="G45" s="27">
        <v>5157222</v>
      </c>
      <c r="H45" s="27">
        <v>6085280</v>
      </c>
      <c r="I45" s="27">
        <v>6364548</v>
      </c>
      <c r="J45" s="27">
        <v>17607050</v>
      </c>
      <c r="K45" s="27">
        <v>7988133</v>
      </c>
      <c r="L45" s="27">
        <v>6986893</v>
      </c>
      <c r="M45" s="27">
        <v>7001037</v>
      </c>
      <c r="N45" s="27">
        <v>21976063</v>
      </c>
      <c r="O45" s="27">
        <v>15796956</v>
      </c>
      <c r="P45" s="27">
        <v>18644159</v>
      </c>
      <c r="Q45" s="27">
        <v>7050335</v>
      </c>
      <c r="R45" s="27">
        <v>41491450</v>
      </c>
      <c r="S45" s="27">
        <v>8145168</v>
      </c>
      <c r="T45" s="27">
        <v>7483381</v>
      </c>
      <c r="U45" s="27">
        <v>9281801</v>
      </c>
      <c r="V45" s="27">
        <v>24910350</v>
      </c>
      <c r="W45" s="27">
        <v>105984913</v>
      </c>
      <c r="X45" s="27">
        <v>120999426</v>
      </c>
      <c r="Y45" s="27">
        <v>-15014513</v>
      </c>
      <c r="Z45" s="7">
        <v>-12.41</v>
      </c>
      <c r="AA45" s="25">
        <v>120999426</v>
      </c>
    </row>
    <row r="46" spans="1:27" ht="12.75">
      <c r="A46" s="5" t="s">
        <v>49</v>
      </c>
      <c r="B46" s="3"/>
      <c r="C46" s="22">
        <v>79846487</v>
      </c>
      <c r="D46" s="22"/>
      <c r="E46" s="23">
        <v>88533929</v>
      </c>
      <c r="F46" s="24">
        <v>97542231</v>
      </c>
      <c r="G46" s="24">
        <v>2007704</v>
      </c>
      <c r="H46" s="24">
        <v>5811715</v>
      </c>
      <c r="I46" s="24">
        <v>5113401</v>
      </c>
      <c r="J46" s="24">
        <v>12932820</v>
      </c>
      <c r="K46" s="24">
        <v>6922197</v>
      </c>
      <c r="L46" s="24">
        <v>7069726</v>
      </c>
      <c r="M46" s="24">
        <v>5239866</v>
      </c>
      <c r="N46" s="24">
        <v>19231789</v>
      </c>
      <c r="O46" s="24">
        <v>7375488</v>
      </c>
      <c r="P46" s="24">
        <v>10887515</v>
      </c>
      <c r="Q46" s="24">
        <v>8266743</v>
      </c>
      <c r="R46" s="24">
        <v>26529746</v>
      </c>
      <c r="S46" s="24">
        <v>7150144</v>
      </c>
      <c r="T46" s="24">
        <v>9580360</v>
      </c>
      <c r="U46" s="24">
        <v>7643123</v>
      </c>
      <c r="V46" s="24">
        <v>24373627</v>
      </c>
      <c r="W46" s="24">
        <v>83067982</v>
      </c>
      <c r="X46" s="24">
        <v>97542231</v>
      </c>
      <c r="Y46" s="24">
        <v>-14474249</v>
      </c>
      <c r="Z46" s="6">
        <v>-14.84</v>
      </c>
      <c r="AA46" s="22">
        <v>97542231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>
        <v>396108</v>
      </c>
      <c r="G47" s="21"/>
      <c r="H47" s="21"/>
      <c r="I47" s="21"/>
      <c r="J47" s="21"/>
      <c r="K47" s="21"/>
      <c r="L47" s="21"/>
      <c r="M47" s="21"/>
      <c r="N47" s="21"/>
      <c r="O47" s="21">
        <v>40210</v>
      </c>
      <c r="P47" s="21">
        <v>27440</v>
      </c>
      <c r="Q47" s="21">
        <v>27440</v>
      </c>
      <c r="R47" s="21">
        <v>95090</v>
      </c>
      <c r="S47" s="21"/>
      <c r="T47" s="21">
        <v>54880</v>
      </c>
      <c r="U47" s="21">
        <v>42560</v>
      </c>
      <c r="V47" s="21">
        <v>97440</v>
      </c>
      <c r="W47" s="21">
        <v>192530</v>
      </c>
      <c r="X47" s="21">
        <v>396108</v>
      </c>
      <c r="Y47" s="21">
        <v>-203578</v>
      </c>
      <c r="Z47" s="4">
        <v>-51.39</v>
      </c>
      <c r="AA47" s="19">
        <v>396108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1482561791</v>
      </c>
      <c r="D48" s="40">
        <f>+D28+D32+D38+D42+D47</f>
        <v>0</v>
      </c>
      <c r="E48" s="41">
        <f t="shared" si="9"/>
        <v>1808246723</v>
      </c>
      <c r="F48" s="42">
        <f t="shared" si="9"/>
        <v>1778283843</v>
      </c>
      <c r="G48" s="42">
        <f t="shared" si="9"/>
        <v>48706569</v>
      </c>
      <c r="H48" s="42">
        <f t="shared" si="9"/>
        <v>115595991</v>
      </c>
      <c r="I48" s="42">
        <f t="shared" si="9"/>
        <v>120341431</v>
      </c>
      <c r="J48" s="42">
        <f t="shared" si="9"/>
        <v>284643991</v>
      </c>
      <c r="K48" s="42">
        <f t="shared" si="9"/>
        <v>113317783</v>
      </c>
      <c r="L48" s="42">
        <f t="shared" si="9"/>
        <v>111980727</v>
      </c>
      <c r="M48" s="42">
        <f t="shared" si="9"/>
        <v>115856072</v>
      </c>
      <c r="N48" s="42">
        <f t="shared" si="9"/>
        <v>341154582</v>
      </c>
      <c r="O48" s="42">
        <f t="shared" si="9"/>
        <v>89182411</v>
      </c>
      <c r="P48" s="42">
        <f t="shared" si="9"/>
        <v>190288173</v>
      </c>
      <c r="Q48" s="42">
        <f t="shared" si="9"/>
        <v>107173069</v>
      </c>
      <c r="R48" s="42">
        <f t="shared" si="9"/>
        <v>386643653</v>
      </c>
      <c r="S48" s="42">
        <f t="shared" si="9"/>
        <v>104579832</v>
      </c>
      <c r="T48" s="42">
        <f t="shared" si="9"/>
        <v>102049965</v>
      </c>
      <c r="U48" s="42">
        <f t="shared" si="9"/>
        <v>147712159</v>
      </c>
      <c r="V48" s="42">
        <f t="shared" si="9"/>
        <v>354341956</v>
      </c>
      <c r="W48" s="42">
        <f t="shared" si="9"/>
        <v>1366784182</v>
      </c>
      <c r="X48" s="42">
        <f t="shared" si="9"/>
        <v>1778283843</v>
      </c>
      <c r="Y48" s="42">
        <f t="shared" si="9"/>
        <v>-411499661</v>
      </c>
      <c r="Z48" s="43">
        <f>+IF(X48&lt;&gt;0,+(Y48/X48)*100,0)</f>
        <v>-23.140268783288946</v>
      </c>
      <c r="AA48" s="40">
        <f>+AA28+AA32+AA38+AA42+AA47</f>
        <v>1778283843</v>
      </c>
    </row>
    <row r="49" spans="1:27" ht="12.75">
      <c r="A49" s="14" t="s">
        <v>76</v>
      </c>
      <c r="B49" s="15"/>
      <c r="C49" s="44">
        <f aca="true" t="shared" si="10" ref="C49:Y49">+C25-C48</f>
        <v>123581955</v>
      </c>
      <c r="D49" s="44">
        <f>+D25-D48</f>
        <v>0</v>
      </c>
      <c r="E49" s="45">
        <f t="shared" si="10"/>
        <v>111488064</v>
      </c>
      <c r="F49" s="46">
        <f t="shared" si="10"/>
        <v>53159482</v>
      </c>
      <c r="G49" s="46">
        <f t="shared" si="10"/>
        <v>213109348</v>
      </c>
      <c r="H49" s="46">
        <f t="shared" si="10"/>
        <v>-5944015</v>
      </c>
      <c r="I49" s="46">
        <f t="shared" si="10"/>
        <v>-8472632</v>
      </c>
      <c r="J49" s="46">
        <f t="shared" si="10"/>
        <v>198692701</v>
      </c>
      <c r="K49" s="46">
        <f t="shared" si="10"/>
        <v>-3661716</v>
      </c>
      <c r="L49" s="46">
        <f t="shared" si="10"/>
        <v>62796798</v>
      </c>
      <c r="M49" s="46">
        <f t="shared" si="10"/>
        <v>28864878</v>
      </c>
      <c r="N49" s="46">
        <f t="shared" si="10"/>
        <v>87999960</v>
      </c>
      <c r="O49" s="46">
        <f t="shared" si="10"/>
        <v>38232741</v>
      </c>
      <c r="P49" s="46">
        <f t="shared" si="10"/>
        <v>-68238563</v>
      </c>
      <c r="Q49" s="46">
        <f t="shared" si="10"/>
        <v>25327608</v>
      </c>
      <c r="R49" s="46">
        <f t="shared" si="10"/>
        <v>-4678214</v>
      </c>
      <c r="S49" s="46">
        <f t="shared" si="10"/>
        <v>32016391</v>
      </c>
      <c r="T49" s="46">
        <f t="shared" si="10"/>
        <v>44767452</v>
      </c>
      <c r="U49" s="46">
        <f t="shared" si="10"/>
        <v>-38804110</v>
      </c>
      <c r="V49" s="46">
        <f t="shared" si="10"/>
        <v>37979733</v>
      </c>
      <c r="W49" s="46">
        <f t="shared" si="10"/>
        <v>319994180</v>
      </c>
      <c r="X49" s="46">
        <f>IF(F25=F48,0,X25-X48)</f>
        <v>53159482</v>
      </c>
      <c r="Y49" s="46">
        <f t="shared" si="10"/>
        <v>266834698</v>
      </c>
      <c r="Z49" s="47">
        <f>+IF(X49&lt;&gt;0,+(Y49/X49)*100,0)</f>
        <v>501.951275597456</v>
      </c>
      <c r="AA49" s="44">
        <f>+AA25-AA48</f>
        <v>53159482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1090522485</v>
      </c>
      <c r="D5" s="19">
        <f>SUM(D6:D8)</f>
        <v>0</v>
      </c>
      <c r="E5" s="20">
        <f t="shared" si="0"/>
        <v>1315825548</v>
      </c>
      <c r="F5" s="21">
        <f t="shared" si="0"/>
        <v>1380825548</v>
      </c>
      <c r="G5" s="21">
        <f t="shared" si="0"/>
        <v>243738888</v>
      </c>
      <c r="H5" s="21">
        <f t="shared" si="0"/>
        <v>55031670</v>
      </c>
      <c r="I5" s="21">
        <f t="shared" si="0"/>
        <v>41850442</v>
      </c>
      <c r="J5" s="21">
        <f t="shared" si="0"/>
        <v>340621000</v>
      </c>
      <c r="K5" s="21">
        <f t="shared" si="0"/>
        <v>64508437</v>
      </c>
      <c r="L5" s="21">
        <f t="shared" si="0"/>
        <v>51405188</v>
      </c>
      <c r="M5" s="21">
        <f t="shared" si="0"/>
        <v>188185514</v>
      </c>
      <c r="N5" s="21">
        <f t="shared" si="0"/>
        <v>304099139</v>
      </c>
      <c r="O5" s="21">
        <f t="shared" si="0"/>
        <v>36749357</v>
      </c>
      <c r="P5" s="21">
        <f t="shared" si="0"/>
        <v>40630152</v>
      </c>
      <c r="Q5" s="21">
        <f t="shared" si="0"/>
        <v>240987340</v>
      </c>
      <c r="R5" s="21">
        <f t="shared" si="0"/>
        <v>318366849</v>
      </c>
      <c r="S5" s="21">
        <f t="shared" si="0"/>
        <v>40566042</v>
      </c>
      <c r="T5" s="21">
        <f t="shared" si="0"/>
        <v>109650572</v>
      </c>
      <c r="U5" s="21">
        <f t="shared" si="0"/>
        <v>55221607</v>
      </c>
      <c r="V5" s="21">
        <f t="shared" si="0"/>
        <v>205438221</v>
      </c>
      <c r="W5" s="21">
        <f t="shared" si="0"/>
        <v>1168525209</v>
      </c>
      <c r="X5" s="21">
        <f t="shared" si="0"/>
        <v>1380825548</v>
      </c>
      <c r="Y5" s="21">
        <f t="shared" si="0"/>
        <v>-212300339</v>
      </c>
      <c r="Z5" s="4">
        <f>+IF(X5&lt;&gt;0,+(Y5/X5)*100,0)</f>
        <v>-15.374884923551546</v>
      </c>
      <c r="AA5" s="19">
        <f>SUM(AA6:AA8)</f>
        <v>1380825548</v>
      </c>
    </row>
    <row r="6" spans="1:27" ht="12.75">
      <c r="A6" s="5" t="s">
        <v>32</v>
      </c>
      <c r="B6" s="3"/>
      <c r="C6" s="22">
        <v>613634335</v>
      </c>
      <c r="D6" s="22"/>
      <c r="E6" s="23">
        <v>736948000</v>
      </c>
      <c r="F6" s="24">
        <v>736948000</v>
      </c>
      <c r="G6" s="24">
        <v>210174000</v>
      </c>
      <c r="H6" s="24">
        <v>20421000</v>
      </c>
      <c r="I6" s="24">
        <v>8063811</v>
      </c>
      <c r="J6" s="24">
        <v>238658811</v>
      </c>
      <c r="K6" s="24">
        <v>29739000</v>
      </c>
      <c r="L6" s="24">
        <v>17183000</v>
      </c>
      <c r="M6" s="24">
        <v>155112000</v>
      </c>
      <c r="N6" s="24">
        <v>202034000</v>
      </c>
      <c r="O6" s="24">
        <v>2064990</v>
      </c>
      <c r="P6" s="24">
        <v>5591000</v>
      </c>
      <c r="Q6" s="24">
        <v>208372000</v>
      </c>
      <c r="R6" s="24">
        <v>216027990</v>
      </c>
      <c r="S6" s="24">
        <v>8280000</v>
      </c>
      <c r="T6" s="24">
        <v>594660</v>
      </c>
      <c r="U6" s="24"/>
      <c r="V6" s="24">
        <v>8874660</v>
      </c>
      <c r="W6" s="24">
        <v>665595461</v>
      </c>
      <c r="X6" s="24">
        <v>736948000</v>
      </c>
      <c r="Y6" s="24">
        <v>-71352539</v>
      </c>
      <c r="Z6" s="6">
        <v>-9.68</v>
      </c>
      <c r="AA6" s="22">
        <v>736948000</v>
      </c>
    </row>
    <row r="7" spans="1:27" ht="12.75">
      <c r="A7" s="5" t="s">
        <v>33</v>
      </c>
      <c r="B7" s="3"/>
      <c r="C7" s="25">
        <v>476888150</v>
      </c>
      <c r="D7" s="25"/>
      <c r="E7" s="26">
        <v>578877548</v>
      </c>
      <c r="F7" s="27">
        <v>643877548</v>
      </c>
      <c r="G7" s="27">
        <v>33564888</v>
      </c>
      <c r="H7" s="27">
        <v>34610670</v>
      </c>
      <c r="I7" s="27">
        <v>33786631</v>
      </c>
      <c r="J7" s="27">
        <v>101962189</v>
      </c>
      <c r="K7" s="27">
        <v>34769437</v>
      </c>
      <c r="L7" s="27">
        <v>34222188</v>
      </c>
      <c r="M7" s="27">
        <v>33073514</v>
      </c>
      <c r="N7" s="27">
        <v>102065139</v>
      </c>
      <c r="O7" s="27">
        <v>34684367</v>
      </c>
      <c r="P7" s="27">
        <v>35039152</v>
      </c>
      <c r="Q7" s="27">
        <v>32615340</v>
      </c>
      <c r="R7" s="27">
        <v>102338859</v>
      </c>
      <c r="S7" s="27">
        <v>32286042</v>
      </c>
      <c r="T7" s="27">
        <v>109055912</v>
      </c>
      <c r="U7" s="27">
        <v>55221607</v>
      </c>
      <c r="V7" s="27">
        <v>196563561</v>
      </c>
      <c r="W7" s="27">
        <v>502929748</v>
      </c>
      <c r="X7" s="27">
        <v>643877548</v>
      </c>
      <c r="Y7" s="27">
        <v>-140947800</v>
      </c>
      <c r="Z7" s="7">
        <v>-21.89</v>
      </c>
      <c r="AA7" s="25">
        <v>643877548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12533831</v>
      </c>
      <c r="D9" s="19">
        <f>SUM(D10:D14)</f>
        <v>0</v>
      </c>
      <c r="E9" s="20">
        <f t="shared" si="1"/>
        <v>41876131</v>
      </c>
      <c r="F9" s="21">
        <f t="shared" si="1"/>
        <v>41876131</v>
      </c>
      <c r="G9" s="21">
        <f t="shared" si="1"/>
        <v>525112</v>
      </c>
      <c r="H9" s="21">
        <f t="shared" si="1"/>
        <v>715151</v>
      </c>
      <c r="I9" s="21">
        <f t="shared" si="1"/>
        <v>653691</v>
      </c>
      <c r="J9" s="21">
        <f t="shared" si="1"/>
        <v>1893954</v>
      </c>
      <c r="K9" s="21">
        <f t="shared" si="1"/>
        <v>397793</v>
      </c>
      <c r="L9" s="21">
        <f t="shared" si="1"/>
        <v>391428</v>
      </c>
      <c r="M9" s="21">
        <f t="shared" si="1"/>
        <v>706334</v>
      </c>
      <c r="N9" s="21">
        <f t="shared" si="1"/>
        <v>1495555</v>
      </c>
      <c r="O9" s="21">
        <f t="shared" si="1"/>
        <v>435111</v>
      </c>
      <c r="P9" s="21">
        <f t="shared" si="1"/>
        <v>440175</v>
      </c>
      <c r="Q9" s="21">
        <f t="shared" si="1"/>
        <v>338937</v>
      </c>
      <c r="R9" s="21">
        <f t="shared" si="1"/>
        <v>1214223</v>
      </c>
      <c r="S9" s="21">
        <f t="shared" si="1"/>
        <v>159956</v>
      </c>
      <c r="T9" s="21">
        <f t="shared" si="1"/>
        <v>234430</v>
      </c>
      <c r="U9" s="21">
        <f t="shared" si="1"/>
        <v>267804</v>
      </c>
      <c r="V9" s="21">
        <f t="shared" si="1"/>
        <v>662190</v>
      </c>
      <c r="W9" s="21">
        <f t="shared" si="1"/>
        <v>5265922</v>
      </c>
      <c r="X9" s="21">
        <f t="shared" si="1"/>
        <v>41876131</v>
      </c>
      <c r="Y9" s="21">
        <f t="shared" si="1"/>
        <v>-36610209</v>
      </c>
      <c r="Z9" s="4">
        <f>+IF(X9&lt;&gt;0,+(Y9/X9)*100,0)</f>
        <v>-87.42500351811393</v>
      </c>
      <c r="AA9" s="19">
        <f>SUM(AA10:AA14)</f>
        <v>41876131</v>
      </c>
    </row>
    <row r="10" spans="1:27" ht="12.75">
      <c r="A10" s="5" t="s">
        <v>36</v>
      </c>
      <c r="B10" s="3"/>
      <c r="C10" s="22">
        <v>1573853</v>
      </c>
      <c r="D10" s="22"/>
      <c r="E10" s="23">
        <v>10994527</v>
      </c>
      <c r="F10" s="24">
        <v>10994527</v>
      </c>
      <c r="G10" s="24">
        <v>141462</v>
      </c>
      <c r="H10" s="24">
        <v>136842</v>
      </c>
      <c r="I10" s="24">
        <v>124457</v>
      </c>
      <c r="J10" s="24">
        <v>402761</v>
      </c>
      <c r="K10" s="24">
        <v>128350</v>
      </c>
      <c r="L10" s="24">
        <v>131609</v>
      </c>
      <c r="M10" s="24">
        <v>54428</v>
      </c>
      <c r="N10" s="24">
        <v>314387</v>
      </c>
      <c r="O10" s="24">
        <v>174658</v>
      </c>
      <c r="P10" s="24">
        <v>148707</v>
      </c>
      <c r="Q10" s="24">
        <v>171610</v>
      </c>
      <c r="R10" s="24">
        <v>494975</v>
      </c>
      <c r="S10" s="24">
        <v>100126</v>
      </c>
      <c r="T10" s="24">
        <v>134375</v>
      </c>
      <c r="U10" s="24">
        <v>142109</v>
      </c>
      <c r="V10" s="24">
        <v>376610</v>
      </c>
      <c r="W10" s="24">
        <v>1588733</v>
      </c>
      <c r="X10" s="24">
        <v>10994527</v>
      </c>
      <c r="Y10" s="24">
        <v>-9405794</v>
      </c>
      <c r="Z10" s="6">
        <v>-85.55</v>
      </c>
      <c r="AA10" s="22">
        <v>10994527</v>
      </c>
    </row>
    <row r="11" spans="1:27" ht="12.75">
      <c r="A11" s="5" t="s">
        <v>37</v>
      </c>
      <c r="B11" s="3"/>
      <c r="C11" s="22">
        <v>851293</v>
      </c>
      <c r="D11" s="22"/>
      <c r="E11" s="23">
        <v>4261320</v>
      </c>
      <c r="F11" s="24">
        <v>4261320</v>
      </c>
      <c r="G11" s="24">
        <v>22761</v>
      </c>
      <c r="H11" s="24">
        <v>25062</v>
      </c>
      <c r="I11" s="24">
        <v>26599</v>
      </c>
      <c r="J11" s="24">
        <v>74422</v>
      </c>
      <c r="K11" s="24">
        <v>28924</v>
      </c>
      <c r="L11" s="24">
        <v>38257</v>
      </c>
      <c r="M11" s="24">
        <v>434854</v>
      </c>
      <c r="N11" s="24">
        <v>502035</v>
      </c>
      <c r="O11" s="24">
        <v>18948</v>
      </c>
      <c r="P11" s="24">
        <v>24210</v>
      </c>
      <c r="Q11" s="24">
        <v>12351</v>
      </c>
      <c r="R11" s="24">
        <v>55509</v>
      </c>
      <c r="S11" s="24">
        <v>4388</v>
      </c>
      <c r="T11" s="24">
        <v>5027</v>
      </c>
      <c r="U11" s="24">
        <v>11987</v>
      </c>
      <c r="V11" s="24">
        <v>21402</v>
      </c>
      <c r="W11" s="24">
        <v>653368</v>
      </c>
      <c r="X11" s="24">
        <v>4261320</v>
      </c>
      <c r="Y11" s="24">
        <v>-3607952</v>
      </c>
      <c r="Z11" s="6">
        <v>-84.67</v>
      </c>
      <c r="AA11" s="22">
        <v>4261320</v>
      </c>
    </row>
    <row r="12" spans="1:27" ht="12.75">
      <c r="A12" s="5" t="s">
        <v>38</v>
      </c>
      <c r="B12" s="3"/>
      <c r="C12" s="22">
        <v>10108685</v>
      </c>
      <c r="D12" s="22"/>
      <c r="E12" s="23">
        <v>26620284</v>
      </c>
      <c r="F12" s="24">
        <v>26620284</v>
      </c>
      <c r="G12" s="24">
        <v>360889</v>
      </c>
      <c r="H12" s="24">
        <v>553247</v>
      </c>
      <c r="I12" s="24">
        <v>502635</v>
      </c>
      <c r="J12" s="24">
        <v>1416771</v>
      </c>
      <c r="K12" s="24">
        <v>240519</v>
      </c>
      <c r="L12" s="24">
        <v>221562</v>
      </c>
      <c r="M12" s="24">
        <v>217052</v>
      </c>
      <c r="N12" s="24">
        <v>679133</v>
      </c>
      <c r="O12" s="24">
        <v>241505</v>
      </c>
      <c r="P12" s="24">
        <v>267258</v>
      </c>
      <c r="Q12" s="24">
        <v>154976</v>
      </c>
      <c r="R12" s="24">
        <v>663739</v>
      </c>
      <c r="S12" s="24">
        <v>55442</v>
      </c>
      <c r="T12" s="24">
        <v>95028</v>
      </c>
      <c r="U12" s="24">
        <v>113708</v>
      </c>
      <c r="V12" s="24">
        <v>264178</v>
      </c>
      <c r="W12" s="24">
        <v>3023821</v>
      </c>
      <c r="X12" s="24">
        <v>26620284</v>
      </c>
      <c r="Y12" s="24">
        <v>-23596463</v>
      </c>
      <c r="Z12" s="6">
        <v>-88.64</v>
      </c>
      <c r="AA12" s="22">
        <v>26620284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-115884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468</v>
      </c>
      <c r="H15" s="21">
        <f t="shared" si="2"/>
        <v>743</v>
      </c>
      <c r="I15" s="21">
        <f t="shared" si="2"/>
        <v>3477</v>
      </c>
      <c r="J15" s="21">
        <f t="shared" si="2"/>
        <v>4688</v>
      </c>
      <c r="K15" s="21">
        <f t="shared" si="2"/>
        <v>1076</v>
      </c>
      <c r="L15" s="21">
        <f t="shared" si="2"/>
        <v>2081</v>
      </c>
      <c r="M15" s="21">
        <f t="shared" si="2"/>
        <v>533</v>
      </c>
      <c r="N15" s="21">
        <f t="shared" si="2"/>
        <v>3690</v>
      </c>
      <c r="O15" s="21">
        <f t="shared" si="2"/>
        <v>1672</v>
      </c>
      <c r="P15" s="21">
        <f t="shared" si="2"/>
        <v>1396</v>
      </c>
      <c r="Q15" s="21">
        <f t="shared" si="2"/>
        <v>1076</v>
      </c>
      <c r="R15" s="21">
        <f t="shared" si="2"/>
        <v>4144</v>
      </c>
      <c r="S15" s="21">
        <f t="shared" si="2"/>
        <v>468</v>
      </c>
      <c r="T15" s="21">
        <f t="shared" si="2"/>
        <v>468</v>
      </c>
      <c r="U15" s="21">
        <f t="shared" si="2"/>
        <v>468</v>
      </c>
      <c r="V15" s="21">
        <f t="shared" si="2"/>
        <v>1404</v>
      </c>
      <c r="W15" s="21">
        <f t="shared" si="2"/>
        <v>13926</v>
      </c>
      <c r="X15" s="21">
        <f t="shared" si="2"/>
        <v>0</v>
      </c>
      <c r="Y15" s="21">
        <f t="shared" si="2"/>
        <v>13926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>
        <v>-115884</v>
      </c>
      <c r="D16" s="22"/>
      <c r="E16" s="23"/>
      <c r="F16" s="24"/>
      <c r="G16" s="24">
        <v>468</v>
      </c>
      <c r="H16" s="24">
        <v>743</v>
      </c>
      <c r="I16" s="24">
        <v>3477</v>
      </c>
      <c r="J16" s="24">
        <v>4688</v>
      </c>
      <c r="K16" s="24">
        <v>1076</v>
      </c>
      <c r="L16" s="24">
        <v>2081</v>
      </c>
      <c r="M16" s="24">
        <v>533</v>
      </c>
      <c r="N16" s="24">
        <v>3690</v>
      </c>
      <c r="O16" s="24">
        <v>1672</v>
      </c>
      <c r="P16" s="24">
        <v>1396</v>
      </c>
      <c r="Q16" s="24">
        <v>1076</v>
      </c>
      <c r="R16" s="24">
        <v>4144</v>
      </c>
      <c r="S16" s="24">
        <v>468</v>
      </c>
      <c r="T16" s="24">
        <v>468</v>
      </c>
      <c r="U16" s="24">
        <v>468</v>
      </c>
      <c r="V16" s="24">
        <v>1404</v>
      </c>
      <c r="W16" s="24">
        <v>13926</v>
      </c>
      <c r="X16" s="24"/>
      <c r="Y16" s="24">
        <v>13926</v>
      </c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1297094106</v>
      </c>
      <c r="D19" s="19">
        <f>SUM(D20:D23)</f>
        <v>0</v>
      </c>
      <c r="E19" s="20">
        <f t="shared" si="3"/>
        <v>1485716706</v>
      </c>
      <c r="F19" s="21">
        <f t="shared" si="3"/>
        <v>1532716706</v>
      </c>
      <c r="G19" s="21">
        <f t="shared" si="3"/>
        <v>124936531</v>
      </c>
      <c r="H19" s="21">
        <f t="shared" si="3"/>
        <v>138603066</v>
      </c>
      <c r="I19" s="21">
        <f t="shared" si="3"/>
        <v>141994184</v>
      </c>
      <c r="J19" s="21">
        <f t="shared" si="3"/>
        <v>405533781</v>
      </c>
      <c r="K19" s="21">
        <f t="shared" si="3"/>
        <v>126593735</v>
      </c>
      <c r="L19" s="21">
        <f t="shared" si="3"/>
        <v>119414474</v>
      </c>
      <c r="M19" s="21">
        <f t="shared" si="3"/>
        <v>117271898</v>
      </c>
      <c r="N19" s="21">
        <f t="shared" si="3"/>
        <v>363280107</v>
      </c>
      <c r="O19" s="21">
        <f t="shared" si="3"/>
        <v>126027344</v>
      </c>
      <c r="P19" s="21">
        <f t="shared" si="3"/>
        <v>121564047</v>
      </c>
      <c r="Q19" s="21">
        <f t="shared" si="3"/>
        <v>118398255</v>
      </c>
      <c r="R19" s="21">
        <f t="shared" si="3"/>
        <v>365989646</v>
      </c>
      <c r="S19" s="21">
        <f t="shared" si="3"/>
        <v>112311736</v>
      </c>
      <c r="T19" s="21">
        <f t="shared" si="3"/>
        <v>128300160</v>
      </c>
      <c r="U19" s="21">
        <f t="shared" si="3"/>
        <v>106596249</v>
      </c>
      <c r="V19" s="21">
        <f t="shared" si="3"/>
        <v>347208145</v>
      </c>
      <c r="W19" s="21">
        <f t="shared" si="3"/>
        <v>1482011679</v>
      </c>
      <c r="X19" s="21">
        <f t="shared" si="3"/>
        <v>1532716706</v>
      </c>
      <c r="Y19" s="21">
        <f t="shared" si="3"/>
        <v>-50705027</v>
      </c>
      <c r="Z19" s="4">
        <f>+IF(X19&lt;&gt;0,+(Y19/X19)*100,0)</f>
        <v>-3.3081799657764024</v>
      </c>
      <c r="AA19" s="19">
        <f>SUM(AA20:AA23)</f>
        <v>1532716706</v>
      </c>
    </row>
    <row r="20" spans="1:27" ht="12.75">
      <c r="A20" s="5" t="s">
        <v>46</v>
      </c>
      <c r="B20" s="3"/>
      <c r="C20" s="22">
        <v>587204003</v>
      </c>
      <c r="D20" s="22"/>
      <c r="E20" s="23">
        <v>773019335</v>
      </c>
      <c r="F20" s="24">
        <v>743019335</v>
      </c>
      <c r="G20" s="24">
        <v>62133053</v>
      </c>
      <c r="H20" s="24">
        <v>65920729</v>
      </c>
      <c r="I20" s="24">
        <v>68518428</v>
      </c>
      <c r="J20" s="24">
        <v>196572210</v>
      </c>
      <c r="K20" s="24">
        <v>58300694</v>
      </c>
      <c r="L20" s="24">
        <v>50186919</v>
      </c>
      <c r="M20" s="24">
        <v>51106864</v>
      </c>
      <c r="N20" s="24">
        <v>159594477</v>
      </c>
      <c r="O20" s="24">
        <v>55263515</v>
      </c>
      <c r="P20" s="24">
        <v>49825130</v>
      </c>
      <c r="Q20" s="24">
        <v>51710165</v>
      </c>
      <c r="R20" s="24">
        <v>156798810</v>
      </c>
      <c r="S20" s="24">
        <v>47020965</v>
      </c>
      <c r="T20" s="24">
        <v>59484512</v>
      </c>
      <c r="U20" s="24">
        <v>44189672</v>
      </c>
      <c r="V20" s="24">
        <v>150695149</v>
      </c>
      <c r="W20" s="24">
        <v>663660646</v>
      </c>
      <c r="X20" s="24">
        <v>743019335</v>
      </c>
      <c r="Y20" s="24">
        <v>-79358689</v>
      </c>
      <c r="Z20" s="6">
        <v>-10.68</v>
      </c>
      <c r="AA20" s="22">
        <v>743019335</v>
      </c>
    </row>
    <row r="21" spans="1:27" ht="12.75">
      <c r="A21" s="5" t="s">
        <v>47</v>
      </c>
      <c r="B21" s="3"/>
      <c r="C21" s="22">
        <v>416005888</v>
      </c>
      <c r="D21" s="22"/>
      <c r="E21" s="23">
        <v>418340280</v>
      </c>
      <c r="F21" s="24">
        <v>478340280</v>
      </c>
      <c r="G21" s="24">
        <v>33066658</v>
      </c>
      <c r="H21" s="24">
        <v>43792632</v>
      </c>
      <c r="I21" s="24">
        <v>46358443</v>
      </c>
      <c r="J21" s="24">
        <v>123217733</v>
      </c>
      <c r="K21" s="24">
        <v>41607976</v>
      </c>
      <c r="L21" s="24">
        <v>42369750</v>
      </c>
      <c r="M21" s="24">
        <v>39312688</v>
      </c>
      <c r="N21" s="24">
        <v>123290414</v>
      </c>
      <c r="O21" s="24">
        <v>43393988</v>
      </c>
      <c r="P21" s="24">
        <v>44737969</v>
      </c>
      <c r="Q21" s="24">
        <v>40291000</v>
      </c>
      <c r="R21" s="24">
        <v>128422957</v>
      </c>
      <c r="S21" s="24">
        <v>38788006</v>
      </c>
      <c r="T21" s="24">
        <v>42852275</v>
      </c>
      <c r="U21" s="24">
        <v>36640371</v>
      </c>
      <c r="V21" s="24">
        <v>118280652</v>
      </c>
      <c r="W21" s="24">
        <v>493211756</v>
      </c>
      <c r="X21" s="24">
        <v>478340280</v>
      </c>
      <c r="Y21" s="24">
        <v>14871476</v>
      </c>
      <c r="Z21" s="6">
        <v>3.11</v>
      </c>
      <c r="AA21" s="22">
        <v>478340280</v>
      </c>
    </row>
    <row r="22" spans="1:27" ht="12.75">
      <c r="A22" s="5" t="s">
        <v>48</v>
      </c>
      <c r="B22" s="3"/>
      <c r="C22" s="25">
        <v>177089684</v>
      </c>
      <c r="D22" s="25"/>
      <c r="E22" s="26">
        <v>180652093</v>
      </c>
      <c r="F22" s="27">
        <v>183652093</v>
      </c>
      <c r="G22" s="27">
        <v>18301561</v>
      </c>
      <c r="H22" s="27">
        <v>17778473</v>
      </c>
      <c r="I22" s="27">
        <v>16727867</v>
      </c>
      <c r="J22" s="27">
        <v>52807901</v>
      </c>
      <c r="K22" s="27">
        <v>16445602</v>
      </c>
      <c r="L22" s="27">
        <v>16594670</v>
      </c>
      <c r="M22" s="27">
        <v>16556075</v>
      </c>
      <c r="N22" s="27">
        <v>49596347</v>
      </c>
      <c r="O22" s="27">
        <v>17017143</v>
      </c>
      <c r="P22" s="27">
        <v>16696583</v>
      </c>
      <c r="Q22" s="27">
        <v>16292259</v>
      </c>
      <c r="R22" s="27">
        <v>50005985</v>
      </c>
      <c r="S22" s="27">
        <v>16352344</v>
      </c>
      <c r="T22" s="27">
        <v>16032987</v>
      </c>
      <c r="U22" s="27">
        <v>15914717</v>
      </c>
      <c r="V22" s="27">
        <v>48300048</v>
      </c>
      <c r="W22" s="27">
        <v>200710281</v>
      </c>
      <c r="X22" s="27">
        <v>183652093</v>
      </c>
      <c r="Y22" s="27">
        <v>17058188</v>
      </c>
      <c r="Z22" s="7">
        <v>9.29</v>
      </c>
      <c r="AA22" s="25">
        <v>183652093</v>
      </c>
    </row>
    <row r="23" spans="1:27" ht="12.75">
      <c r="A23" s="5" t="s">
        <v>49</v>
      </c>
      <c r="B23" s="3"/>
      <c r="C23" s="22">
        <v>116794531</v>
      </c>
      <c r="D23" s="22"/>
      <c r="E23" s="23">
        <v>113704998</v>
      </c>
      <c r="F23" s="24">
        <v>127704998</v>
      </c>
      <c r="G23" s="24">
        <v>11435259</v>
      </c>
      <c r="H23" s="24">
        <v>11111232</v>
      </c>
      <c r="I23" s="24">
        <v>10389446</v>
      </c>
      <c r="J23" s="24">
        <v>32935937</v>
      </c>
      <c r="K23" s="24">
        <v>10239463</v>
      </c>
      <c r="L23" s="24">
        <v>10263135</v>
      </c>
      <c r="M23" s="24">
        <v>10296271</v>
      </c>
      <c r="N23" s="24">
        <v>30798869</v>
      </c>
      <c r="O23" s="24">
        <v>10352698</v>
      </c>
      <c r="P23" s="24">
        <v>10304365</v>
      </c>
      <c r="Q23" s="24">
        <v>10104831</v>
      </c>
      <c r="R23" s="24">
        <v>30761894</v>
      </c>
      <c r="S23" s="24">
        <v>10150421</v>
      </c>
      <c r="T23" s="24">
        <v>9930386</v>
      </c>
      <c r="U23" s="24">
        <v>9851489</v>
      </c>
      <c r="V23" s="24">
        <v>29932296</v>
      </c>
      <c r="W23" s="24">
        <v>124428996</v>
      </c>
      <c r="X23" s="24">
        <v>127704998</v>
      </c>
      <c r="Y23" s="24">
        <v>-3276002</v>
      </c>
      <c r="Z23" s="6">
        <v>-2.57</v>
      </c>
      <c r="AA23" s="22">
        <v>127704998</v>
      </c>
    </row>
    <row r="24" spans="1:27" ht="12.75">
      <c r="A24" s="2" t="s">
        <v>50</v>
      </c>
      <c r="B24" s="8" t="s">
        <v>51</v>
      </c>
      <c r="C24" s="19">
        <v>246018</v>
      </c>
      <c r="D24" s="19"/>
      <c r="E24" s="20"/>
      <c r="F24" s="21"/>
      <c r="G24" s="21">
        <v>21732</v>
      </c>
      <c r="H24" s="21">
        <v>21056</v>
      </c>
      <c r="I24" s="21">
        <v>19289</v>
      </c>
      <c r="J24" s="21">
        <v>62077</v>
      </c>
      <c r="K24" s="21">
        <v>20467</v>
      </c>
      <c r="L24" s="21">
        <v>20467</v>
      </c>
      <c r="M24" s="21">
        <v>25714</v>
      </c>
      <c r="N24" s="21">
        <v>66648</v>
      </c>
      <c r="O24" s="21">
        <v>21063</v>
      </c>
      <c r="P24" s="21">
        <v>22716</v>
      </c>
      <c r="Q24" s="21">
        <v>19679</v>
      </c>
      <c r="R24" s="21">
        <v>63458</v>
      </c>
      <c r="S24" s="21">
        <v>19679</v>
      </c>
      <c r="T24" s="21">
        <v>19679</v>
      </c>
      <c r="U24" s="21">
        <v>19679</v>
      </c>
      <c r="V24" s="21">
        <v>59037</v>
      </c>
      <c r="W24" s="21">
        <v>251220</v>
      </c>
      <c r="X24" s="21"/>
      <c r="Y24" s="21">
        <v>251220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2400280556</v>
      </c>
      <c r="D25" s="40">
        <f>+D5+D9+D15+D19+D24</f>
        <v>0</v>
      </c>
      <c r="E25" s="41">
        <f t="shared" si="4"/>
        <v>2843418385</v>
      </c>
      <c r="F25" s="42">
        <f t="shared" si="4"/>
        <v>2955418385</v>
      </c>
      <c r="G25" s="42">
        <f t="shared" si="4"/>
        <v>369222731</v>
      </c>
      <c r="H25" s="42">
        <f t="shared" si="4"/>
        <v>194371686</v>
      </c>
      <c r="I25" s="42">
        <f t="shared" si="4"/>
        <v>184521083</v>
      </c>
      <c r="J25" s="42">
        <f t="shared" si="4"/>
        <v>748115500</v>
      </c>
      <c r="K25" s="42">
        <f t="shared" si="4"/>
        <v>191521508</v>
      </c>
      <c r="L25" s="42">
        <f t="shared" si="4"/>
        <v>171233638</v>
      </c>
      <c r="M25" s="42">
        <f t="shared" si="4"/>
        <v>306189993</v>
      </c>
      <c r="N25" s="42">
        <f t="shared" si="4"/>
        <v>668945139</v>
      </c>
      <c r="O25" s="42">
        <f t="shared" si="4"/>
        <v>163234547</v>
      </c>
      <c r="P25" s="42">
        <f t="shared" si="4"/>
        <v>162658486</v>
      </c>
      <c r="Q25" s="42">
        <f t="shared" si="4"/>
        <v>359745287</v>
      </c>
      <c r="R25" s="42">
        <f t="shared" si="4"/>
        <v>685638320</v>
      </c>
      <c r="S25" s="42">
        <f t="shared" si="4"/>
        <v>153057881</v>
      </c>
      <c r="T25" s="42">
        <f t="shared" si="4"/>
        <v>238205309</v>
      </c>
      <c r="U25" s="42">
        <f t="shared" si="4"/>
        <v>162105807</v>
      </c>
      <c r="V25" s="42">
        <f t="shared" si="4"/>
        <v>553368997</v>
      </c>
      <c r="W25" s="42">
        <f t="shared" si="4"/>
        <v>2656067956</v>
      </c>
      <c r="X25" s="42">
        <f t="shared" si="4"/>
        <v>2955418385</v>
      </c>
      <c r="Y25" s="42">
        <f t="shared" si="4"/>
        <v>-299350429</v>
      </c>
      <c r="Z25" s="43">
        <f>+IF(X25&lt;&gt;0,+(Y25/X25)*100,0)</f>
        <v>-10.128868065493881</v>
      </c>
      <c r="AA25" s="40">
        <f>+AA5+AA9+AA15+AA19+AA24</f>
        <v>2955418385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919764818</v>
      </c>
      <c r="D28" s="19">
        <f>SUM(D29:D31)</f>
        <v>0</v>
      </c>
      <c r="E28" s="20">
        <f t="shared" si="5"/>
        <v>1163679280</v>
      </c>
      <c r="F28" s="21">
        <f t="shared" si="5"/>
        <v>1277835280</v>
      </c>
      <c r="G28" s="21">
        <f t="shared" si="5"/>
        <v>31919937</v>
      </c>
      <c r="H28" s="21">
        <f t="shared" si="5"/>
        <v>44589591</v>
      </c>
      <c r="I28" s="21">
        <f t="shared" si="5"/>
        <v>36337638</v>
      </c>
      <c r="J28" s="21">
        <f t="shared" si="5"/>
        <v>112847166</v>
      </c>
      <c r="K28" s="21">
        <f t="shared" si="5"/>
        <v>51869782</v>
      </c>
      <c r="L28" s="21">
        <f t="shared" si="5"/>
        <v>39335068</v>
      </c>
      <c r="M28" s="21">
        <f t="shared" si="5"/>
        <v>61670801</v>
      </c>
      <c r="N28" s="21">
        <f t="shared" si="5"/>
        <v>152875651</v>
      </c>
      <c r="O28" s="21">
        <f t="shared" si="5"/>
        <v>30488974</v>
      </c>
      <c r="P28" s="21">
        <f t="shared" si="5"/>
        <v>55083086</v>
      </c>
      <c r="Q28" s="21">
        <f t="shared" si="5"/>
        <v>72836008</v>
      </c>
      <c r="R28" s="21">
        <f t="shared" si="5"/>
        <v>158408068</v>
      </c>
      <c r="S28" s="21">
        <f t="shared" si="5"/>
        <v>36633154</v>
      </c>
      <c r="T28" s="21">
        <f t="shared" si="5"/>
        <v>38240621</v>
      </c>
      <c r="U28" s="21">
        <f t="shared" si="5"/>
        <v>63039572</v>
      </c>
      <c r="V28" s="21">
        <f t="shared" si="5"/>
        <v>137913347</v>
      </c>
      <c r="W28" s="21">
        <f t="shared" si="5"/>
        <v>562044232</v>
      </c>
      <c r="X28" s="21">
        <f t="shared" si="5"/>
        <v>1277835280</v>
      </c>
      <c r="Y28" s="21">
        <f t="shared" si="5"/>
        <v>-715791048</v>
      </c>
      <c r="Z28" s="4">
        <f>+IF(X28&lt;&gt;0,+(Y28/X28)*100,0)</f>
        <v>-56.01590903015293</v>
      </c>
      <c r="AA28" s="19">
        <f>SUM(AA29:AA31)</f>
        <v>1277835280</v>
      </c>
    </row>
    <row r="29" spans="1:27" ht="12.75">
      <c r="A29" s="5" t="s">
        <v>32</v>
      </c>
      <c r="B29" s="3"/>
      <c r="C29" s="22">
        <v>222604702</v>
      </c>
      <c r="D29" s="22"/>
      <c r="E29" s="23">
        <v>169360620</v>
      </c>
      <c r="F29" s="24">
        <v>169360620</v>
      </c>
      <c r="G29" s="24">
        <v>9023479</v>
      </c>
      <c r="H29" s="24">
        <v>20090303</v>
      </c>
      <c r="I29" s="24">
        <v>15351292</v>
      </c>
      <c r="J29" s="24">
        <v>44465074</v>
      </c>
      <c r="K29" s="24">
        <v>15884748</v>
      </c>
      <c r="L29" s="24">
        <v>15645086</v>
      </c>
      <c r="M29" s="24">
        <v>19387394</v>
      </c>
      <c r="N29" s="24">
        <v>50917228</v>
      </c>
      <c r="O29" s="24">
        <v>8265770</v>
      </c>
      <c r="P29" s="24">
        <v>20790704</v>
      </c>
      <c r="Q29" s="24">
        <v>21120714</v>
      </c>
      <c r="R29" s="24">
        <v>50177188</v>
      </c>
      <c r="S29" s="24">
        <v>11829525</v>
      </c>
      <c r="T29" s="24">
        <v>16514366</v>
      </c>
      <c r="U29" s="24">
        <v>8217957</v>
      </c>
      <c r="V29" s="24">
        <v>36561848</v>
      </c>
      <c r="W29" s="24">
        <v>182121338</v>
      </c>
      <c r="X29" s="24">
        <v>169360620</v>
      </c>
      <c r="Y29" s="24">
        <v>12760718</v>
      </c>
      <c r="Z29" s="6">
        <v>7.53</v>
      </c>
      <c r="AA29" s="22">
        <v>169360620</v>
      </c>
    </row>
    <row r="30" spans="1:27" ht="12.75">
      <c r="A30" s="5" t="s">
        <v>33</v>
      </c>
      <c r="B30" s="3"/>
      <c r="C30" s="25">
        <v>693596626</v>
      </c>
      <c r="D30" s="25"/>
      <c r="E30" s="26">
        <v>989379827</v>
      </c>
      <c r="F30" s="27">
        <v>1103579827</v>
      </c>
      <c r="G30" s="27">
        <v>22551018</v>
      </c>
      <c r="H30" s="27">
        <v>24092869</v>
      </c>
      <c r="I30" s="27">
        <v>20619799</v>
      </c>
      <c r="J30" s="27">
        <v>67263686</v>
      </c>
      <c r="K30" s="27">
        <v>35635306</v>
      </c>
      <c r="L30" s="27">
        <v>23367255</v>
      </c>
      <c r="M30" s="27">
        <v>41943384</v>
      </c>
      <c r="N30" s="27">
        <v>100945945</v>
      </c>
      <c r="O30" s="27">
        <v>22223204</v>
      </c>
      <c r="P30" s="27">
        <v>33685758</v>
      </c>
      <c r="Q30" s="27">
        <v>51421417</v>
      </c>
      <c r="R30" s="27">
        <v>107330379</v>
      </c>
      <c r="S30" s="27">
        <v>24517027</v>
      </c>
      <c r="T30" s="27">
        <v>21441940</v>
      </c>
      <c r="U30" s="27">
        <v>54537187</v>
      </c>
      <c r="V30" s="27">
        <v>100496154</v>
      </c>
      <c r="W30" s="27">
        <v>376036164</v>
      </c>
      <c r="X30" s="27">
        <v>1103579827</v>
      </c>
      <c r="Y30" s="27">
        <v>-727543663</v>
      </c>
      <c r="Z30" s="7">
        <v>-65.93</v>
      </c>
      <c r="AA30" s="25">
        <v>1103579827</v>
      </c>
    </row>
    <row r="31" spans="1:27" ht="12.75">
      <c r="A31" s="5" t="s">
        <v>34</v>
      </c>
      <c r="B31" s="3"/>
      <c r="C31" s="22">
        <v>3563490</v>
      </c>
      <c r="D31" s="22"/>
      <c r="E31" s="23">
        <v>4938833</v>
      </c>
      <c r="F31" s="24">
        <v>4894833</v>
      </c>
      <c r="G31" s="24">
        <v>345440</v>
      </c>
      <c r="H31" s="24">
        <v>406419</v>
      </c>
      <c r="I31" s="24">
        <v>366547</v>
      </c>
      <c r="J31" s="24">
        <v>1118406</v>
      </c>
      <c r="K31" s="24">
        <v>349728</v>
      </c>
      <c r="L31" s="24">
        <v>322727</v>
      </c>
      <c r="M31" s="24">
        <v>340023</v>
      </c>
      <c r="N31" s="24">
        <v>1012478</v>
      </c>
      <c r="O31" s="24"/>
      <c r="P31" s="24">
        <v>606624</v>
      </c>
      <c r="Q31" s="24">
        <v>293877</v>
      </c>
      <c r="R31" s="24">
        <v>900501</v>
      </c>
      <c r="S31" s="24">
        <v>286602</v>
      </c>
      <c r="T31" s="24">
        <v>284315</v>
      </c>
      <c r="U31" s="24">
        <v>284428</v>
      </c>
      <c r="V31" s="24">
        <v>855345</v>
      </c>
      <c r="W31" s="24">
        <v>3886730</v>
      </c>
      <c r="X31" s="24">
        <v>4894833</v>
      </c>
      <c r="Y31" s="24">
        <v>-1008103</v>
      </c>
      <c r="Z31" s="6">
        <v>-20.6</v>
      </c>
      <c r="AA31" s="22">
        <v>4894833</v>
      </c>
    </row>
    <row r="32" spans="1:27" ht="12.75">
      <c r="A32" s="2" t="s">
        <v>35</v>
      </c>
      <c r="B32" s="3"/>
      <c r="C32" s="19">
        <f aca="true" t="shared" si="6" ref="C32:Y32">SUM(C33:C37)</f>
        <v>328223983</v>
      </c>
      <c r="D32" s="19">
        <f>SUM(D33:D37)</f>
        <v>0</v>
      </c>
      <c r="E32" s="20">
        <f t="shared" si="6"/>
        <v>314734308</v>
      </c>
      <c r="F32" s="21">
        <f t="shared" si="6"/>
        <v>315486308</v>
      </c>
      <c r="G32" s="21">
        <f t="shared" si="6"/>
        <v>19544509</v>
      </c>
      <c r="H32" s="21">
        <f t="shared" si="6"/>
        <v>19866720</v>
      </c>
      <c r="I32" s="21">
        <f t="shared" si="6"/>
        <v>19612977</v>
      </c>
      <c r="J32" s="21">
        <f t="shared" si="6"/>
        <v>59024206</v>
      </c>
      <c r="K32" s="21">
        <f t="shared" si="6"/>
        <v>24528873</v>
      </c>
      <c r="L32" s="21">
        <f t="shared" si="6"/>
        <v>20643598</v>
      </c>
      <c r="M32" s="21">
        <f t="shared" si="6"/>
        <v>22573320</v>
      </c>
      <c r="N32" s="21">
        <f t="shared" si="6"/>
        <v>67745791</v>
      </c>
      <c r="O32" s="21">
        <f t="shared" si="6"/>
        <v>1544073</v>
      </c>
      <c r="P32" s="21">
        <f t="shared" si="6"/>
        <v>37524679</v>
      </c>
      <c r="Q32" s="21">
        <f t="shared" si="6"/>
        <v>25094175</v>
      </c>
      <c r="R32" s="21">
        <f t="shared" si="6"/>
        <v>64162927</v>
      </c>
      <c r="S32" s="21">
        <f t="shared" si="6"/>
        <v>21482047</v>
      </c>
      <c r="T32" s="21">
        <f t="shared" si="6"/>
        <v>20842963</v>
      </c>
      <c r="U32" s="21">
        <f t="shared" si="6"/>
        <v>16558192</v>
      </c>
      <c r="V32" s="21">
        <f t="shared" si="6"/>
        <v>58883202</v>
      </c>
      <c r="W32" s="21">
        <f t="shared" si="6"/>
        <v>249816126</v>
      </c>
      <c r="X32" s="21">
        <f t="shared" si="6"/>
        <v>315486308</v>
      </c>
      <c r="Y32" s="21">
        <f t="shared" si="6"/>
        <v>-65670182</v>
      </c>
      <c r="Z32" s="4">
        <f>+IF(X32&lt;&gt;0,+(Y32/X32)*100,0)</f>
        <v>-20.815541066206904</v>
      </c>
      <c r="AA32" s="19">
        <f>SUM(AA33:AA37)</f>
        <v>315486308</v>
      </c>
    </row>
    <row r="33" spans="1:27" ht="12.75">
      <c r="A33" s="5" t="s">
        <v>36</v>
      </c>
      <c r="B33" s="3"/>
      <c r="C33" s="22">
        <v>92606469</v>
      </c>
      <c r="D33" s="22"/>
      <c r="E33" s="23">
        <v>128769896</v>
      </c>
      <c r="F33" s="24">
        <v>128769896</v>
      </c>
      <c r="G33" s="24">
        <v>6235958</v>
      </c>
      <c r="H33" s="24">
        <v>7031020</v>
      </c>
      <c r="I33" s="24">
        <v>6330725</v>
      </c>
      <c r="J33" s="24">
        <v>19597703</v>
      </c>
      <c r="K33" s="24">
        <v>5752015</v>
      </c>
      <c r="L33" s="24">
        <v>6763677</v>
      </c>
      <c r="M33" s="24">
        <v>6064190</v>
      </c>
      <c r="N33" s="24">
        <v>18579882</v>
      </c>
      <c r="O33" s="24">
        <v>597970</v>
      </c>
      <c r="P33" s="24">
        <v>11216642</v>
      </c>
      <c r="Q33" s="24">
        <v>6593853</v>
      </c>
      <c r="R33" s="24">
        <v>18408465</v>
      </c>
      <c r="S33" s="24">
        <v>6305797</v>
      </c>
      <c r="T33" s="24">
        <v>5437289</v>
      </c>
      <c r="U33" s="24">
        <v>5149486</v>
      </c>
      <c r="V33" s="24">
        <v>16892572</v>
      </c>
      <c r="W33" s="24">
        <v>73478622</v>
      </c>
      <c r="X33" s="24">
        <v>128769896</v>
      </c>
      <c r="Y33" s="24">
        <v>-55291274</v>
      </c>
      <c r="Z33" s="6">
        <v>-42.94</v>
      </c>
      <c r="AA33" s="22">
        <v>128769896</v>
      </c>
    </row>
    <row r="34" spans="1:27" ht="12.75">
      <c r="A34" s="5" t="s">
        <v>37</v>
      </c>
      <c r="B34" s="3"/>
      <c r="C34" s="22">
        <v>97371223</v>
      </c>
      <c r="D34" s="22"/>
      <c r="E34" s="23">
        <v>62636119</v>
      </c>
      <c r="F34" s="24">
        <v>62588119</v>
      </c>
      <c r="G34" s="24">
        <v>4126718</v>
      </c>
      <c r="H34" s="24">
        <v>4152939</v>
      </c>
      <c r="I34" s="24">
        <v>4020899</v>
      </c>
      <c r="J34" s="24">
        <v>12300556</v>
      </c>
      <c r="K34" s="24">
        <v>4744630</v>
      </c>
      <c r="L34" s="24">
        <v>4951084</v>
      </c>
      <c r="M34" s="24">
        <v>6547210</v>
      </c>
      <c r="N34" s="24">
        <v>16242924</v>
      </c>
      <c r="O34" s="24">
        <v>770663</v>
      </c>
      <c r="P34" s="24">
        <v>8252709</v>
      </c>
      <c r="Q34" s="24">
        <v>9185681</v>
      </c>
      <c r="R34" s="24">
        <v>18209053</v>
      </c>
      <c r="S34" s="24">
        <v>6519867</v>
      </c>
      <c r="T34" s="24">
        <v>6648962</v>
      </c>
      <c r="U34" s="24">
        <v>5971072</v>
      </c>
      <c r="V34" s="24">
        <v>19139901</v>
      </c>
      <c r="W34" s="24">
        <v>65892434</v>
      </c>
      <c r="X34" s="24">
        <v>62588119</v>
      </c>
      <c r="Y34" s="24">
        <v>3304315</v>
      </c>
      <c r="Z34" s="6">
        <v>5.28</v>
      </c>
      <c r="AA34" s="22">
        <v>62588119</v>
      </c>
    </row>
    <row r="35" spans="1:27" ht="12.75">
      <c r="A35" s="5" t="s">
        <v>38</v>
      </c>
      <c r="B35" s="3"/>
      <c r="C35" s="22">
        <v>86385127</v>
      </c>
      <c r="D35" s="22"/>
      <c r="E35" s="23">
        <v>93119393</v>
      </c>
      <c r="F35" s="24">
        <v>93919393</v>
      </c>
      <c r="G35" s="24">
        <v>7202457</v>
      </c>
      <c r="H35" s="24">
        <v>6755269</v>
      </c>
      <c r="I35" s="24">
        <v>7229716</v>
      </c>
      <c r="J35" s="24">
        <v>21187442</v>
      </c>
      <c r="K35" s="24">
        <v>12070454</v>
      </c>
      <c r="L35" s="24">
        <v>6944245</v>
      </c>
      <c r="M35" s="24">
        <v>7840518</v>
      </c>
      <c r="N35" s="24">
        <v>26855217</v>
      </c>
      <c r="O35" s="24">
        <v>175440</v>
      </c>
      <c r="P35" s="24">
        <v>13984758</v>
      </c>
      <c r="Q35" s="24">
        <v>6959274</v>
      </c>
      <c r="R35" s="24">
        <v>21119472</v>
      </c>
      <c r="S35" s="24">
        <v>6590496</v>
      </c>
      <c r="T35" s="24">
        <v>6899004</v>
      </c>
      <c r="U35" s="24">
        <v>3539193</v>
      </c>
      <c r="V35" s="24">
        <v>17028693</v>
      </c>
      <c r="W35" s="24">
        <v>86190824</v>
      </c>
      <c r="X35" s="24">
        <v>93919393</v>
      </c>
      <c r="Y35" s="24">
        <v>-7728569</v>
      </c>
      <c r="Z35" s="6">
        <v>-8.23</v>
      </c>
      <c r="AA35" s="22">
        <v>93919393</v>
      </c>
    </row>
    <row r="36" spans="1:27" ht="12.75">
      <c r="A36" s="5" t="s">
        <v>39</v>
      </c>
      <c r="B36" s="3"/>
      <c r="C36" s="22">
        <v>42628092</v>
      </c>
      <c r="D36" s="22"/>
      <c r="E36" s="23">
        <v>16597718</v>
      </c>
      <c r="F36" s="24">
        <v>16597718</v>
      </c>
      <c r="G36" s="24">
        <v>1313410</v>
      </c>
      <c r="H36" s="24">
        <v>1347223</v>
      </c>
      <c r="I36" s="24">
        <v>1319732</v>
      </c>
      <c r="J36" s="24">
        <v>3980365</v>
      </c>
      <c r="K36" s="24">
        <v>1286111</v>
      </c>
      <c r="L36" s="24">
        <v>1276213</v>
      </c>
      <c r="M36" s="24">
        <v>1390766</v>
      </c>
      <c r="N36" s="24">
        <v>3953090</v>
      </c>
      <c r="O36" s="24"/>
      <c r="P36" s="24">
        <v>2603221</v>
      </c>
      <c r="Q36" s="24">
        <v>1425050</v>
      </c>
      <c r="R36" s="24">
        <v>4028271</v>
      </c>
      <c r="S36" s="24">
        <v>1283645</v>
      </c>
      <c r="T36" s="24">
        <v>1202094</v>
      </c>
      <c r="U36" s="24">
        <v>1272602</v>
      </c>
      <c r="V36" s="24">
        <v>3758341</v>
      </c>
      <c r="W36" s="24">
        <v>15720067</v>
      </c>
      <c r="X36" s="24">
        <v>16597718</v>
      </c>
      <c r="Y36" s="24">
        <v>-877651</v>
      </c>
      <c r="Z36" s="6">
        <v>-5.29</v>
      </c>
      <c r="AA36" s="22">
        <v>16597718</v>
      </c>
    </row>
    <row r="37" spans="1:27" ht="12.75">
      <c r="A37" s="5" t="s">
        <v>40</v>
      </c>
      <c r="B37" s="3"/>
      <c r="C37" s="25">
        <v>9233072</v>
      </c>
      <c r="D37" s="25"/>
      <c r="E37" s="26">
        <v>13611182</v>
      </c>
      <c r="F37" s="27">
        <v>13611182</v>
      </c>
      <c r="G37" s="27">
        <v>665966</v>
      </c>
      <c r="H37" s="27">
        <v>580269</v>
      </c>
      <c r="I37" s="27">
        <v>711905</v>
      </c>
      <c r="J37" s="27">
        <v>1958140</v>
      </c>
      <c r="K37" s="27">
        <v>675663</v>
      </c>
      <c r="L37" s="27">
        <v>708379</v>
      </c>
      <c r="M37" s="27">
        <v>730636</v>
      </c>
      <c r="N37" s="27">
        <v>2114678</v>
      </c>
      <c r="O37" s="27"/>
      <c r="P37" s="27">
        <v>1467349</v>
      </c>
      <c r="Q37" s="27">
        <v>930317</v>
      </c>
      <c r="R37" s="27">
        <v>2397666</v>
      </c>
      <c r="S37" s="27">
        <v>782242</v>
      </c>
      <c r="T37" s="27">
        <v>655614</v>
      </c>
      <c r="U37" s="27">
        <v>625839</v>
      </c>
      <c r="V37" s="27">
        <v>2063695</v>
      </c>
      <c r="W37" s="27">
        <v>8534179</v>
      </c>
      <c r="X37" s="27">
        <v>13611182</v>
      </c>
      <c r="Y37" s="27">
        <v>-5077003</v>
      </c>
      <c r="Z37" s="7">
        <v>-37.3</v>
      </c>
      <c r="AA37" s="25">
        <v>13611182</v>
      </c>
    </row>
    <row r="38" spans="1:27" ht="12.75">
      <c r="A38" s="2" t="s">
        <v>41</v>
      </c>
      <c r="B38" s="8"/>
      <c r="C38" s="19">
        <f aca="true" t="shared" si="7" ref="C38:Y38">SUM(C39:C41)</f>
        <v>479020022</v>
      </c>
      <c r="D38" s="19">
        <f>SUM(D39:D41)</f>
        <v>0</v>
      </c>
      <c r="E38" s="20">
        <f t="shared" si="7"/>
        <v>99168927</v>
      </c>
      <c r="F38" s="21">
        <f t="shared" si="7"/>
        <v>99212927</v>
      </c>
      <c r="G38" s="21">
        <f t="shared" si="7"/>
        <v>3078299</v>
      </c>
      <c r="H38" s="21">
        <f t="shared" si="7"/>
        <v>5476823</v>
      </c>
      <c r="I38" s="21">
        <f t="shared" si="7"/>
        <v>6414898</v>
      </c>
      <c r="J38" s="21">
        <f t="shared" si="7"/>
        <v>14970020</v>
      </c>
      <c r="K38" s="21">
        <f t="shared" si="7"/>
        <v>8150434</v>
      </c>
      <c r="L38" s="21">
        <f t="shared" si="7"/>
        <v>6667863</v>
      </c>
      <c r="M38" s="21">
        <f t="shared" si="7"/>
        <v>5552933</v>
      </c>
      <c r="N38" s="21">
        <f t="shared" si="7"/>
        <v>20371230</v>
      </c>
      <c r="O38" s="21">
        <f t="shared" si="7"/>
        <v>615658</v>
      </c>
      <c r="P38" s="21">
        <f t="shared" si="7"/>
        <v>7781508</v>
      </c>
      <c r="Q38" s="21">
        <f t="shared" si="7"/>
        <v>13114147</v>
      </c>
      <c r="R38" s="21">
        <f t="shared" si="7"/>
        <v>21511313</v>
      </c>
      <c r="S38" s="21">
        <f t="shared" si="7"/>
        <v>3572682</v>
      </c>
      <c r="T38" s="21">
        <f t="shared" si="7"/>
        <v>4492293</v>
      </c>
      <c r="U38" s="21">
        <f t="shared" si="7"/>
        <v>5259627</v>
      </c>
      <c r="V38" s="21">
        <f t="shared" si="7"/>
        <v>13324602</v>
      </c>
      <c r="W38" s="21">
        <f t="shared" si="7"/>
        <v>70177165</v>
      </c>
      <c r="X38" s="21">
        <f t="shared" si="7"/>
        <v>99212927</v>
      </c>
      <c r="Y38" s="21">
        <f t="shared" si="7"/>
        <v>-29035762</v>
      </c>
      <c r="Z38" s="4">
        <f>+IF(X38&lt;&gt;0,+(Y38/X38)*100,0)</f>
        <v>-29.266107631317034</v>
      </c>
      <c r="AA38" s="19">
        <f>SUM(AA39:AA41)</f>
        <v>99212927</v>
      </c>
    </row>
    <row r="39" spans="1:27" ht="12.75">
      <c r="A39" s="5" t="s">
        <v>42</v>
      </c>
      <c r="B39" s="3"/>
      <c r="C39" s="22">
        <v>26707391</v>
      </c>
      <c r="D39" s="22"/>
      <c r="E39" s="23">
        <v>59210682</v>
      </c>
      <c r="F39" s="24">
        <v>59254682</v>
      </c>
      <c r="G39" s="24">
        <v>2460032</v>
      </c>
      <c r="H39" s="24">
        <v>2892187</v>
      </c>
      <c r="I39" s="24">
        <v>3364175</v>
      </c>
      <c r="J39" s="24">
        <v>8716394</v>
      </c>
      <c r="K39" s="24">
        <v>3509450</v>
      </c>
      <c r="L39" s="24">
        <v>2666893</v>
      </c>
      <c r="M39" s="24">
        <v>4705680</v>
      </c>
      <c r="N39" s="24">
        <v>10882023</v>
      </c>
      <c r="O39" s="24">
        <v>431413</v>
      </c>
      <c r="P39" s="24">
        <v>6278014</v>
      </c>
      <c r="Q39" s="24">
        <v>3804644</v>
      </c>
      <c r="R39" s="24">
        <v>10514071</v>
      </c>
      <c r="S39" s="24">
        <v>2549042</v>
      </c>
      <c r="T39" s="24">
        <v>2609581</v>
      </c>
      <c r="U39" s="24">
        <v>3427003</v>
      </c>
      <c r="V39" s="24">
        <v>8585626</v>
      </c>
      <c r="W39" s="24">
        <v>38698114</v>
      </c>
      <c r="X39" s="24">
        <v>59254682</v>
      </c>
      <c r="Y39" s="24">
        <v>-20556568</v>
      </c>
      <c r="Z39" s="6">
        <v>-34.69</v>
      </c>
      <c r="AA39" s="22">
        <v>59254682</v>
      </c>
    </row>
    <row r="40" spans="1:27" ht="12.75">
      <c r="A40" s="5" t="s">
        <v>43</v>
      </c>
      <c r="B40" s="3"/>
      <c r="C40" s="22">
        <v>452312631</v>
      </c>
      <c r="D40" s="22"/>
      <c r="E40" s="23">
        <v>39958245</v>
      </c>
      <c r="F40" s="24">
        <v>39958245</v>
      </c>
      <c r="G40" s="24">
        <v>618267</v>
      </c>
      <c r="H40" s="24">
        <v>2584636</v>
      </c>
      <c r="I40" s="24">
        <v>3050723</v>
      </c>
      <c r="J40" s="24">
        <v>6253626</v>
      </c>
      <c r="K40" s="24">
        <v>4640984</v>
      </c>
      <c r="L40" s="24">
        <v>4000970</v>
      </c>
      <c r="M40" s="24">
        <v>847253</v>
      </c>
      <c r="N40" s="24">
        <v>9489207</v>
      </c>
      <c r="O40" s="24">
        <v>184245</v>
      </c>
      <c r="P40" s="24">
        <v>1503494</v>
      </c>
      <c r="Q40" s="24">
        <v>9309503</v>
      </c>
      <c r="R40" s="24">
        <v>10997242</v>
      </c>
      <c r="S40" s="24">
        <v>1023640</v>
      </c>
      <c r="T40" s="24">
        <v>1882712</v>
      </c>
      <c r="U40" s="24">
        <v>1832624</v>
      </c>
      <c r="V40" s="24">
        <v>4738976</v>
      </c>
      <c r="W40" s="24">
        <v>31479051</v>
      </c>
      <c r="X40" s="24">
        <v>39958245</v>
      </c>
      <c r="Y40" s="24">
        <v>-8479194</v>
      </c>
      <c r="Z40" s="6">
        <v>-21.22</v>
      </c>
      <c r="AA40" s="22">
        <v>39958245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2172893307</v>
      </c>
      <c r="D42" s="19">
        <f>SUM(D43:D46)</f>
        <v>0</v>
      </c>
      <c r="E42" s="20">
        <f t="shared" si="8"/>
        <v>1661706202</v>
      </c>
      <c r="F42" s="21">
        <f t="shared" si="8"/>
        <v>1454331138</v>
      </c>
      <c r="G42" s="21">
        <f t="shared" si="8"/>
        <v>37210482</v>
      </c>
      <c r="H42" s="21">
        <f t="shared" si="8"/>
        <v>30305193</v>
      </c>
      <c r="I42" s="21">
        <f t="shared" si="8"/>
        <v>49209830</v>
      </c>
      <c r="J42" s="21">
        <f t="shared" si="8"/>
        <v>116725505</v>
      </c>
      <c r="K42" s="21">
        <f t="shared" si="8"/>
        <v>48303596</v>
      </c>
      <c r="L42" s="21">
        <f t="shared" si="8"/>
        <v>45514165</v>
      </c>
      <c r="M42" s="21">
        <f t="shared" si="8"/>
        <v>103908113</v>
      </c>
      <c r="N42" s="21">
        <f t="shared" si="8"/>
        <v>197725874</v>
      </c>
      <c r="O42" s="21">
        <f t="shared" si="8"/>
        <v>42722145</v>
      </c>
      <c r="P42" s="21">
        <f t="shared" si="8"/>
        <v>72126889</v>
      </c>
      <c r="Q42" s="21">
        <f t="shared" si="8"/>
        <v>99968750</v>
      </c>
      <c r="R42" s="21">
        <f t="shared" si="8"/>
        <v>214817784</v>
      </c>
      <c r="S42" s="21">
        <f t="shared" si="8"/>
        <v>45145639</v>
      </c>
      <c r="T42" s="21">
        <f t="shared" si="8"/>
        <v>69501211</v>
      </c>
      <c r="U42" s="21">
        <f t="shared" si="8"/>
        <v>351355972</v>
      </c>
      <c r="V42" s="21">
        <f t="shared" si="8"/>
        <v>466002822</v>
      </c>
      <c r="W42" s="21">
        <f t="shared" si="8"/>
        <v>995271985</v>
      </c>
      <c r="X42" s="21">
        <f t="shared" si="8"/>
        <v>1454331138</v>
      </c>
      <c r="Y42" s="21">
        <f t="shared" si="8"/>
        <v>-459059153</v>
      </c>
      <c r="Z42" s="4">
        <f>+IF(X42&lt;&gt;0,+(Y42/X42)*100,0)</f>
        <v>-31.564967633939222</v>
      </c>
      <c r="AA42" s="19">
        <f>SUM(AA43:AA46)</f>
        <v>1454331138</v>
      </c>
    </row>
    <row r="43" spans="1:27" ht="12.75">
      <c r="A43" s="5" t="s">
        <v>46</v>
      </c>
      <c r="B43" s="3"/>
      <c r="C43" s="22">
        <v>634220570</v>
      </c>
      <c r="D43" s="22"/>
      <c r="E43" s="23">
        <v>722736721</v>
      </c>
      <c r="F43" s="24">
        <v>672736721</v>
      </c>
      <c r="G43" s="24">
        <v>15343058</v>
      </c>
      <c r="H43" s="24">
        <v>10627952</v>
      </c>
      <c r="I43" s="24">
        <v>14126422</v>
      </c>
      <c r="J43" s="24">
        <v>40097432</v>
      </c>
      <c r="K43" s="24">
        <v>11606326</v>
      </c>
      <c r="L43" s="24">
        <v>12360017</v>
      </c>
      <c r="M43" s="24">
        <v>27138342</v>
      </c>
      <c r="N43" s="24">
        <v>51104685</v>
      </c>
      <c r="O43" s="24">
        <v>13130279</v>
      </c>
      <c r="P43" s="24">
        <v>15073131</v>
      </c>
      <c r="Q43" s="24">
        <v>34010023</v>
      </c>
      <c r="R43" s="24">
        <v>62213433</v>
      </c>
      <c r="S43" s="24">
        <v>26631629</v>
      </c>
      <c r="T43" s="24">
        <v>40755888</v>
      </c>
      <c r="U43" s="24">
        <v>56786924</v>
      </c>
      <c r="V43" s="24">
        <v>124174441</v>
      </c>
      <c r="W43" s="24">
        <v>277589991</v>
      </c>
      <c r="X43" s="24">
        <v>672736721</v>
      </c>
      <c r="Y43" s="24">
        <v>-395146730</v>
      </c>
      <c r="Z43" s="6">
        <v>-58.74</v>
      </c>
      <c r="AA43" s="22">
        <v>672736721</v>
      </c>
    </row>
    <row r="44" spans="1:27" ht="12.75">
      <c r="A44" s="5" t="s">
        <v>47</v>
      </c>
      <c r="B44" s="3"/>
      <c r="C44" s="22">
        <v>911292954</v>
      </c>
      <c r="D44" s="22"/>
      <c r="E44" s="23">
        <v>700408428</v>
      </c>
      <c r="F44" s="24">
        <v>543033364</v>
      </c>
      <c r="G44" s="24">
        <v>4766075</v>
      </c>
      <c r="H44" s="24">
        <v>4518599</v>
      </c>
      <c r="I44" s="24">
        <v>10124172</v>
      </c>
      <c r="J44" s="24">
        <v>19408846</v>
      </c>
      <c r="K44" s="24">
        <v>13865487</v>
      </c>
      <c r="L44" s="24">
        <v>12308088</v>
      </c>
      <c r="M44" s="24">
        <v>27590401</v>
      </c>
      <c r="N44" s="24">
        <v>53763976</v>
      </c>
      <c r="O44" s="24">
        <v>8003843</v>
      </c>
      <c r="P44" s="24">
        <v>16070150</v>
      </c>
      <c r="Q44" s="24">
        <v>26794515</v>
      </c>
      <c r="R44" s="24">
        <v>50868508</v>
      </c>
      <c r="S44" s="24">
        <v>5507276</v>
      </c>
      <c r="T44" s="24">
        <v>8440854</v>
      </c>
      <c r="U44" s="24">
        <v>154316152</v>
      </c>
      <c r="V44" s="24">
        <v>168264282</v>
      </c>
      <c r="W44" s="24">
        <v>292305612</v>
      </c>
      <c r="X44" s="24">
        <v>543033364</v>
      </c>
      <c r="Y44" s="24">
        <v>-250727752</v>
      </c>
      <c r="Z44" s="6">
        <v>-46.17</v>
      </c>
      <c r="AA44" s="22">
        <v>543033364</v>
      </c>
    </row>
    <row r="45" spans="1:27" ht="12.75">
      <c r="A45" s="5" t="s">
        <v>48</v>
      </c>
      <c r="B45" s="3"/>
      <c r="C45" s="25">
        <v>286304649</v>
      </c>
      <c r="D45" s="25"/>
      <c r="E45" s="26">
        <v>138755917</v>
      </c>
      <c r="F45" s="27">
        <v>138755917</v>
      </c>
      <c r="G45" s="27">
        <v>9437791</v>
      </c>
      <c r="H45" s="27">
        <v>7220948</v>
      </c>
      <c r="I45" s="27">
        <v>17076806</v>
      </c>
      <c r="J45" s="27">
        <v>33735545</v>
      </c>
      <c r="K45" s="27">
        <v>14905011</v>
      </c>
      <c r="L45" s="27">
        <v>12213796</v>
      </c>
      <c r="M45" s="27">
        <v>38860323</v>
      </c>
      <c r="N45" s="27">
        <v>65979130</v>
      </c>
      <c r="O45" s="27">
        <v>19821002</v>
      </c>
      <c r="P45" s="27">
        <v>25200170</v>
      </c>
      <c r="Q45" s="27">
        <v>28931741</v>
      </c>
      <c r="R45" s="27">
        <v>73952913</v>
      </c>
      <c r="S45" s="27">
        <v>5854087</v>
      </c>
      <c r="T45" s="27">
        <v>9841243</v>
      </c>
      <c r="U45" s="27">
        <v>106640326</v>
      </c>
      <c r="V45" s="27">
        <v>122335656</v>
      </c>
      <c r="W45" s="27">
        <v>296003244</v>
      </c>
      <c r="X45" s="27">
        <v>138755917</v>
      </c>
      <c r="Y45" s="27">
        <v>157247327</v>
      </c>
      <c r="Z45" s="7">
        <v>113.33</v>
      </c>
      <c r="AA45" s="25">
        <v>138755917</v>
      </c>
    </row>
    <row r="46" spans="1:27" ht="12.75">
      <c r="A46" s="5" t="s">
        <v>49</v>
      </c>
      <c r="B46" s="3"/>
      <c r="C46" s="22">
        <v>341075134</v>
      </c>
      <c r="D46" s="22"/>
      <c r="E46" s="23">
        <v>99805136</v>
      </c>
      <c r="F46" s="24">
        <v>99805136</v>
      </c>
      <c r="G46" s="24">
        <v>7663558</v>
      </c>
      <c r="H46" s="24">
        <v>7937694</v>
      </c>
      <c r="I46" s="24">
        <v>7882430</v>
      </c>
      <c r="J46" s="24">
        <v>23483682</v>
      </c>
      <c r="K46" s="24">
        <v>7926772</v>
      </c>
      <c r="L46" s="24">
        <v>8632264</v>
      </c>
      <c r="M46" s="24">
        <v>10319047</v>
      </c>
      <c r="N46" s="24">
        <v>26878083</v>
      </c>
      <c r="O46" s="24">
        <v>1767021</v>
      </c>
      <c r="P46" s="24">
        <v>15783438</v>
      </c>
      <c r="Q46" s="24">
        <v>10232471</v>
      </c>
      <c r="R46" s="24">
        <v>27782930</v>
      </c>
      <c r="S46" s="24">
        <v>7152647</v>
      </c>
      <c r="T46" s="24">
        <v>10463226</v>
      </c>
      <c r="U46" s="24">
        <v>33612570</v>
      </c>
      <c r="V46" s="24">
        <v>51228443</v>
      </c>
      <c r="W46" s="24">
        <v>129373138</v>
      </c>
      <c r="X46" s="24">
        <v>99805136</v>
      </c>
      <c r="Y46" s="24">
        <v>29568002</v>
      </c>
      <c r="Z46" s="6">
        <v>29.63</v>
      </c>
      <c r="AA46" s="22">
        <v>99805136</v>
      </c>
    </row>
    <row r="47" spans="1:27" ht="12.75">
      <c r="A47" s="2" t="s">
        <v>50</v>
      </c>
      <c r="B47" s="8" t="s">
        <v>51</v>
      </c>
      <c r="C47" s="19">
        <v>4553119</v>
      </c>
      <c r="D47" s="19"/>
      <c r="E47" s="20">
        <v>6927796</v>
      </c>
      <c r="F47" s="21">
        <v>6927796</v>
      </c>
      <c r="G47" s="21">
        <v>355513</v>
      </c>
      <c r="H47" s="21">
        <v>348647</v>
      </c>
      <c r="I47" s="21">
        <v>386470</v>
      </c>
      <c r="J47" s="21">
        <v>1090630</v>
      </c>
      <c r="K47" s="21">
        <v>450880</v>
      </c>
      <c r="L47" s="21">
        <v>414816</v>
      </c>
      <c r="M47" s="21">
        <v>417024</v>
      </c>
      <c r="N47" s="21">
        <v>1282720</v>
      </c>
      <c r="O47" s="21"/>
      <c r="P47" s="21">
        <v>794899</v>
      </c>
      <c r="Q47" s="21">
        <v>423144</v>
      </c>
      <c r="R47" s="21">
        <v>1218043</v>
      </c>
      <c r="S47" s="21">
        <v>353778</v>
      </c>
      <c r="T47" s="21">
        <v>369725</v>
      </c>
      <c r="U47" s="21">
        <v>453590</v>
      </c>
      <c r="V47" s="21">
        <v>1177093</v>
      </c>
      <c r="W47" s="21">
        <v>4768486</v>
      </c>
      <c r="X47" s="21">
        <v>6927796</v>
      </c>
      <c r="Y47" s="21">
        <v>-2159310</v>
      </c>
      <c r="Z47" s="4">
        <v>-31.17</v>
      </c>
      <c r="AA47" s="19">
        <v>6927796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3904455249</v>
      </c>
      <c r="D48" s="40">
        <f>+D28+D32+D38+D42+D47</f>
        <v>0</v>
      </c>
      <c r="E48" s="41">
        <f t="shared" si="9"/>
        <v>3246216513</v>
      </c>
      <c r="F48" s="42">
        <f t="shared" si="9"/>
        <v>3153793449</v>
      </c>
      <c r="G48" s="42">
        <f t="shared" si="9"/>
        <v>92108740</v>
      </c>
      <c r="H48" s="42">
        <f t="shared" si="9"/>
        <v>100586974</v>
      </c>
      <c r="I48" s="42">
        <f t="shared" si="9"/>
        <v>111961813</v>
      </c>
      <c r="J48" s="42">
        <f t="shared" si="9"/>
        <v>304657527</v>
      </c>
      <c r="K48" s="42">
        <f t="shared" si="9"/>
        <v>133303565</v>
      </c>
      <c r="L48" s="42">
        <f t="shared" si="9"/>
        <v>112575510</v>
      </c>
      <c r="M48" s="42">
        <f t="shared" si="9"/>
        <v>194122191</v>
      </c>
      <c r="N48" s="42">
        <f t="shared" si="9"/>
        <v>440001266</v>
      </c>
      <c r="O48" s="42">
        <f t="shared" si="9"/>
        <v>75370850</v>
      </c>
      <c r="P48" s="42">
        <f t="shared" si="9"/>
        <v>173311061</v>
      </c>
      <c r="Q48" s="42">
        <f t="shared" si="9"/>
        <v>211436224</v>
      </c>
      <c r="R48" s="42">
        <f t="shared" si="9"/>
        <v>460118135</v>
      </c>
      <c r="S48" s="42">
        <f t="shared" si="9"/>
        <v>107187300</v>
      </c>
      <c r="T48" s="42">
        <f t="shared" si="9"/>
        <v>133446813</v>
      </c>
      <c r="U48" s="42">
        <f t="shared" si="9"/>
        <v>436666953</v>
      </c>
      <c r="V48" s="42">
        <f t="shared" si="9"/>
        <v>677301066</v>
      </c>
      <c r="W48" s="42">
        <f t="shared" si="9"/>
        <v>1882077994</v>
      </c>
      <c r="X48" s="42">
        <f t="shared" si="9"/>
        <v>3153793449</v>
      </c>
      <c r="Y48" s="42">
        <f t="shared" si="9"/>
        <v>-1271715455</v>
      </c>
      <c r="Z48" s="43">
        <f>+IF(X48&lt;&gt;0,+(Y48/X48)*100,0)</f>
        <v>-40.32335901399103</v>
      </c>
      <c r="AA48" s="40">
        <f>+AA28+AA32+AA38+AA42+AA47</f>
        <v>3153793449</v>
      </c>
    </row>
    <row r="49" spans="1:27" ht="12.75">
      <c r="A49" s="14" t="s">
        <v>76</v>
      </c>
      <c r="B49" s="15"/>
      <c r="C49" s="44">
        <f aca="true" t="shared" si="10" ref="C49:Y49">+C25-C48</f>
        <v>-1504174693</v>
      </c>
      <c r="D49" s="44">
        <f>+D25-D48</f>
        <v>0</v>
      </c>
      <c r="E49" s="45">
        <f t="shared" si="10"/>
        <v>-402798128</v>
      </c>
      <c r="F49" s="46">
        <f t="shared" si="10"/>
        <v>-198375064</v>
      </c>
      <c r="G49" s="46">
        <f t="shared" si="10"/>
        <v>277113991</v>
      </c>
      <c r="H49" s="46">
        <f t="shared" si="10"/>
        <v>93784712</v>
      </c>
      <c r="I49" s="46">
        <f t="shared" si="10"/>
        <v>72559270</v>
      </c>
      <c r="J49" s="46">
        <f t="shared" si="10"/>
        <v>443457973</v>
      </c>
      <c r="K49" s="46">
        <f t="shared" si="10"/>
        <v>58217943</v>
      </c>
      <c r="L49" s="46">
        <f t="shared" si="10"/>
        <v>58658128</v>
      </c>
      <c r="M49" s="46">
        <f t="shared" si="10"/>
        <v>112067802</v>
      </c>
      <c r="N49" s="46">
        <f t="shared" si="10"/>
        <v>228943873</v>
      </c>
      <c r="O49" s="46">
        <f t="shared" si="10"/>
        <v>87863697</v>
      </c>
      <c r="P49" s="46">
        <f t="shared" si="10"/>
        <v>-10652575</v>
      </c>
      <c r="Q49" s="46">
        <f t="shared" si="10"/>
        <v>148309063</v>
      </c>
      <c r="R49" s="46">
        <f t="shared" si="10"/>
        <v>225520185</v>
      </c>
      <c r="S49" s="46">
        <f t="shared" si="10"/>
        <v>45870581</v>
      </c>
      <c r="T49" s="46">
        <f t="shared" si="10"/>
        <v>104758496</v>
      </c>
      <c r="U49" s="46">
        <f t="shared" si="10"/>
        <v>-274561146</v>
      </c>
      <c r="V49" s="46">
        <f t="shared" si="10"/>
        <v>-123932069</v>
      </c>
      <c r="W49" s="46">
        <f t="shared" si="10"/>
        <v>773989962</v>
      </c>
      <c r="X49" s="46">
        <f>IF(F25=F48,0,X25-X48)</f>
        <v>-198375064</v>
      </c>
      <c r="Y49" s="46">
        <f t="shared" si="10"/>
        <v>972365026</v>
      </c>
      <c r="Z49" s="47">
        <f>+IF(X49&lt;&gt;0,+(Y49/X49)*100,0)</f>
        <v>-490.1649463361988</v>
      </c>
      <c r="AA49" s="44">
        <f>+AA25-AA48</f>
        <v>-198375064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466381315</v>
      </c>
      <c r="D5" s="19">
        <f>SUM(D6:D8)</f>
        <v>0</v>
      </c>
      <c r="E5" s="20">
        <f t="shared" si="0"/>
        <v>362868159</v>
      </c>
      <c r="F5" s="21">
        <f t="shared" si="0"/>
        <v>377256164</v>
      </c>
      <c r="G5" s="21">
        <f t="shared" si="0"/>
        <v>46313109</v>
      </c>
      <c r="H5" s="21">
        <f t="shared" si="0"/>
        <v>30097091</v>
      </c>
      <c r="I5" s="21">
        <f t="shared" si="0"/>
        <v>25824845</v>
      </c>
      <c r="J5" s="21">
        <f t="shared" si="0"/>
        <v>102235045</v>
      </c>
      <c r="K5" s="21">
        <f t="shared" si="0"/>
        <v>30565977</v>
      </c>
      <c r="L5" s="21">
        <f t="shared" si="0"/>
        <v>26951970</v>
      </c>
      <c r="M5" s="21">
        <f t="shared" si="0"/>
        <v>27993354</v>
      </c>
      <c r="N5" s="21">
        <f t="shared" si="0"/>
        <v>85511301</v>
      </c>
      <c r="O5" s="21">
        <f t="shared" si="0"/>
        <v>27023776</v>
      </c>
      <c r="P5" s="21">
        <f t="shared" si="0"/>
        <v>33536248</v>
      </c>
      <c r="Q5" s="21">
        <f t="shared" si="0"/>
        <v>32522573</v>
      </c>
      <c r="R5" s="21">
        <f t="shared" si="0"/>
        <v>93082597</v>
      </c>
      <c r="S5" s="21">
        <f t="shared" si="0"/>
        <v>26440664</v>
      </c>
      <c r="T5" s="21">
        <f t="shared" si="0"/>
        <v>26883527</v>
      </c>
      <c r="U5" s="21">
        <f t="shared" si="0"/>
        <v>30253682</v>
      </c>
      <c r="V5" s="21">
        <f t="shared" si="0"/>
        <v>83577873</v>
      </c>
      <c r="W5" s="21">
        <f t="shared" si="0"/>
        <v>364406816</v>
      </c>
      <c r="X5" s="21">
        <f t="shared" si="0"/>
        <v>377256164</v>
      </c>
      <c r="Y5" s="21">
        <f t="shared" si="0"/>
        <v>-12849348</v>
      </c>
      <c r="Z5" s="4">
        <f>+IF(X5&lt;&gt;0,+(Y5/X5)*100,0)</f>
        <v>-3.4060008095719274</v>
      </c>
      <c r="AA5" s="19">
        <f>SUM(AA6:AA8)</f>
        <v>377256164</v>
      </c>
    </row>
    <row r="6" spans="1:27" ht="12.75">
      <c r="A6" s="5" t="s">
        <v>32</v>
      </c>
      <c r="B6" s="3"/>
      <c r="C6" s="22">
        <v>22913</v>
      </c>
      <c r="D6" s="22"/>
      <c r="E6" s="23">
        <v>4678400</v>
      </c>
      <c r="F6" s="24">
        <v>4678400</v>
      </c>
      <c r="G6" s="24"/>
      <c r="H6" s="24"/>
      <c r="I6" s="24"/>
      <c r="J6" s="24"/>
      <c r="K6" s="24"/>
      <c r="L6" s="24">
        <v>12913</v>
      </c>
      <c r="M6" s="24">
        <v>17217</v>
      </c>
      <c r="N6" s="24">
        <v>30130</v>
      </c>
      <c r="O6" s="24"/>
      <c r="P6" s="24">
        <v>112812</v>
      </c>
      <c r="Q6" s="24"/>
      <c r="R6" s="24">
        <v>112812</v>
      </c>
      <c r="S6" s="24"/>
      <c r="T6" s="24"/>
      <c r="U6" s="24"/>
      <c r="V6" s="24"/>
      <c r="W6" s="24">
        <v>142942</v>
      </c>
      <c r="X6" s="24">
        <v>4678400</v>
      </c>
      <c r="Y6" s="24">
        <v>-4535458</v>
      </c>
      <c r="Z6" s="6">
        <v>-96.94</v>
      </c>
      <c r="AA6" s="22">
        <v>4678400</v>
      </c>
    </row>
    <row r="7" spans="1:27" ht="12.75">
      <c r="A7" s="5" t="s">
        <v>33</v>
      </c>
      <c r="B7" s="3"/>
      <c r="C7" s="25">
        <v>465919213</v>
      </c>
      <c r="D7" s="25"/>
      <c r="E7" s="26">
        <v>358189759</v>
      </c>
      <c r="F7" s="27">
        <v>372577764</v>
      </c>
      <c r="G7" s="27">
        <v>46313109</v>
      </c>
      <c r="H7" s="27">
        <v>30097091</v>
      </c>
      <c r="I7" s="27">
        <v>25824845</v>
      </c>
      <c r="J7" s="27">
        <v>102235045</v>
      </c>
      <c r="K7" s="27">
        <v>30565977</v>
      </c>
      <c r="L7" s="27">
        <v>26939057</v>
      </c>
      <c r="M7" s="27">
        <v>27976137</v>
      </c>
      <c r="N7" s="27">
        <v>85481171</v>
      </c>
      <c r="O7" s="27">
        <v>27023776</v>
      </c>
      <c r="P7" s="27">
        <v>33423436</v>
      </c>
      <c r="Q7" s="27">
        <v>32522573</v>
      </c>
      <c r="R7" s="27">
        <v>92969785</v>
      </c>
      <c r="S7" s="27">
        <v>26440664</v>
      </c>
      <c r="T7" s="27">
        <v>26883527</v>
      </c>
      <c r="U7" s="27">
        <v>30253682</v>
      </c>
      <c r="V7" s="27">
        <v>83577873</v>
      </c>
      <c r="W7" s="27">
        <v>364263874</v>
      </c>
      <c r="X7" s="27">
        <v>372577764</v>
      </c>
      <c r="Y7" s="27">
        <v>-8313890</v>
      </c>
      <c r="Z7" s="7">
        <v>-2.23</v>
      </c>
      <c r="AA7" s="25">
        <v>372577764</v>
      </c>
    </row>
    <row r="8" spans="1:27" ht="12.75">
      <c r="A8" s="5" t="s">
        <v>34</v>
      </c>
      <c r="B8" s="3"/>
      <c r="C8" s="22">
        <v>439189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188731134</v>
      </c>
      <c r="D9" s="19">
        <f>SUM(D10:D14)</f>
        <v>0</v>
      </c>
      <c r="E9" s="20">
        <f t="shared" si="1"/>
        <v>258348597</v>
      </c>
      <c r="F9" s="21">
        <f t="shared" si="1"/>
        <v>329206067</v>
      </c>
      <c r="G9" s="21">
        <f t="shared" si="1"/>
        <v>2284923</v>
      </c>
      <c r="H9" s="21">
        <f t="shared" si="1"/>
        <v>3721784</v>
      </c>
      <c r="I9" s="21">
        <f t="shared" si="1"/>
        <v>1389511</v>
      </c>
      <c r="J9" s="21">
        <f t="shared" si="1"/>
        <v>7396218</v>
      </c>
      <c r="K9" s="21">
        <f t="shared" si="1"/>
        <v>2663274</v>
      </c>
      <c r="L9" s="21">
        <f t="shared" si="1"/>
        <v>2660309</v>
      </c>
      <c r="M9" s="21">
        <f t="shared" si="1"/>
        <v>2651214</v>
      </c>
      <c r="N9" s="21">
        <f t="shared" si="1"/>
        <v>7974797</v>
      </c>
      <c r="O9" s="21">
        <f t="shared" si="1"/>
        <v>1525466</v>
      </c>
      <c r="P9" s="21">
        <f t="shared" si="1"/>
        <v>4341489</v>
      </c>
      <c r="Q9" s="21">
        <f t="shared" si="1"/>
        <v>5022823</v>
      </c>
      <c r="R9" s="21">
        <f t="shared" si="1"/>
        <v>10889778</v>
      </c>
      <c r="S9" s="21">
        <f t="shared" si="1"/>
        <v>386172</v>
      </c>
      <c r="T9" s="21">
        <f t="shared" si="1"/>
        <v>2219330</v>
      </c>
      <c r="U9" s="21">
        <f t="shared" si="1"/>
        <v>896158</v>
      </c>
      <c r="V9" s="21">
        <f t="shared" si="1"/>
        <v>3501660</v>
      </c>
      <c r="W9" s="21">
        <f t="shared" si="1"/>
        <v>29762453</v>
      </c>
      <c r="X9" s="21">
        <f t="shared" si="1"/>
        <v>329206067</v>
      </c>
      <c r="Y9" s="21">
        <f t="shared" si="1"/>
        <v>-299443614</v>
      </c>
      <c r="Z9" s="4">
        <f>+IF(X9&lt;&gt;0,+(Y9/X9)*100,0)</f>
        <v>-90.95932427029057</v>
      </c>
      <c r="AA9" s="19">
        <f>SUM(AA10:AA14)</f>
        <v>329206067</v>
      </c>
    </row>
    <row r="10" spans="1:27" ht="12.75">
      <c r="A10" s="5" t="s">
        <v>36</v>
      </c>
      <c r="B10" s="3"/>
      <c r="C10" s="22">
        <v>16948880</v>
      </c>
      <c r="D10" s="22"/>
      <c r="E10" s="23">
        <v>15726223</v>
      </c>
      <c r="F10" s="24">
        <v>17176223</v>
      </c>
      <c r="G10" s="24">
        <v>417989</v>
      </c>
      <c r="H10" s="24">
        <v>1875326</v>
      </c>
      <c r="I10" s="24">
        <v>316828</v>
      </c>
      <c r="J10" s="24">
        <v>2610143</v>
      </c>
      <c r="K10" s="24">
        <v>1045348</v>
      </c>
      <c r="L10" s="24">
        <v>1096913</v>
      </c>
      <c r="M10" s="24">
        <v>114269</v>
      </c>
      <c r="N10" s="24">
        <v>2256530</v>
      </c>
      <c r="O10" s="24">
        <v>166422</v>
      </c>
      <c r="P10" s="24">
        <v>2356992</v>
      </c>
      <c r="Q10" s="24">
        <v>3963979</v>
      </c>
      <c r="R10" s="24">
        <v>6487393</v>
      </c>
      <c r="S10" s="24">
        <v>77075</v>
      </c>
      <c r="T10" s="24">
        <v>1989538</v>
      </c>
      <c r="U10" s="24">
        <v>173950</v>
      </c>
      <c r="V10" s="24">
        <v>2240563</v>
      </c>
      <c r="W10" s="24">
        <v>13594629</v>
      </c>
      <c r="X10" s="24">
        <v>17176223</v>
      </c>
      <c r="Y10" s="24">
        <v>-3581594</v>
      </c>
      <c r="Z10" s="6">
        <v>-20.85</v>
      </c>
      <c r="AA10" s="22">
        <v>17176223</v>
      </c>
    </row>
    <row r="11" spans="1:27" ht="12.75">
      <c r="A11" s="5" t="s">
        <v>37</v>
      </c>
      <c r="B11" s="3"/>
      <c r="C11" s="22">
        <v>3187581</v>
      </c>
      <c r="D11" s="22"/>
      <c r="E11" s="23">
        <v>7080134</v>
      </c>
      <c r="F11" s="24">
        <v>3771995</v>
      </c>
      <c r="G11" s="24">
        <v>16982</v>
      </c>
      <c r="H11" s="24">
        <v>169363</v>
      </c>
      <c r="I11" s="24">
        <v>94877</v>
      </c>
      <c r="J11" s="24">
        <v>281222</v>
      </c>
      <c r="K11" s="24">
        <v>13921</v>
      </c>
      <c r="L11" s="24">
        <v>19698</v>
      </c>
      <c r="M11" s="24">
        <v>47472</v>
      </c>
      <c r="N11" s="24">
        <v>81091</v>
      </c>
      <c r="O11" s="24">
        <v>40495</v>
      </c>
      <c r="P11" s="24">
        <v>136193</v>
      </c>
      <c r="Q11" s="24">
        <v>7930</v>
      </c>
      <c r="R11" s="24">
        <v>184618</v>
      </c>
      <c r="S11" s="24">
        <v>292</v>
      </c>
      <c r="T11" s="24">
        <v>3533</v>
      </c>
      <c r="U11" s="24">
        <v>11909</v>
      </c>
      <c r="V11" s="24">
        <v>15734</v>
      </c>
      <c r="W11" s="24">
        <v>562665</v>
      </c>
      <c r="X11" s="24">
        <v>3771995</v>
      </c>
      <c r="Y11" s="24">
        <v>-3209330</v>
      </c>
      <c r="Z11" s="6">
        <v>-85.08</v>
      </c>
      <c r="AA11" s="22">
        <v>3771995</v>
      </c>
    </row>
    <row r="12" spans="1:27" ht="12.75">
      <c r="A12" s="5" t="s">
        <v>38</v>
      </c>
      <c r="B12" s="3"/>
      <c r="C12" s="22">
        <v>93384033</v>
      </c>
      <c r="D12" s="22"/>
      <c r="E12" s="23">
        <v>73867663</v>
      </c>
      <c r="F12" s="24">
        <v>73867663</v>
      </c>
      <c r="G12" s="24">
        <v>1457966</v>
      </c>
      <c r="H12" s="24">
        <v>1632425</v>
      </c>
      <c r="I12" s="24">
        <v>930662</v>
      </c>
      <c r="J12" s="24">
        <v>4021053</v>
      </c>
      <c r="K12" s="24">
        <v>1454941</v>
      </c>
      <c r="L12" s="24">
        <v>1383480</v>
      </c>
      <c r="M12" s="24">
        <v>1317751</v>
      </c>
      <c r="N12" s="24">
        <v>4156172</v>
      </c>
      <c r="O12" s="24">
        <v>1269411</v>
      </c>
      <c r="P12" s="24">
        <v>1353563</v>
      </c>
      <c r="Q12" s="24">
        <v>946769</v>
      </c>
      <c r="R12" s="24">
        <v>3569743</v>
      </c>
      <c r="S12" s="24">
        <v>261681</v>
      </c>
      <c r="T12" s="24">
        <v>184457</v>
      </c>
      <c r="U12" s="24">
        <v>593566</v>
      </c>
      <c r="V12" s="24">
        <v>1039704</v>
      </c>
      <c r="W12" s="24">
        <v>12786672</v>
      </c>
      <c r="X12" s="24">
        <v>73867663</v>
      </c>
      <c r="Y12" s="24">
        <v>-61080991</v>
      </c>
      <c r="Z12" s="6">
        <v>-82.69</v>
      </c>
      <c r="AA12" s="22">
        <v>73867663</v>
      </c>
    </row>
    <row r="13" spans="1:27" ht="12.75">
      <c r="A13" s="5" t="s">
        <v>39</v>
      </c>
      <c r="B13" s="3"/>
      <c r="C13" s="22">
        <v>75118420</v>
      </c>
      <c r="D13" s="22"/>
      <c r="E13" s="23">
        <v>161594577</v>
      </c>
      <c r="F13" s="24">
        <v>234310186</v>
      </c>
      <c r="G13" s="24">
        <v>391374</v>
      </c>
      <c r="H13" s="24">
        <v>44670</v>
      </c>
      <c r="I13" s="24">
        <v>44687</v>
      </c>
      <c r="J13" s="24">
        <v>480731</v>
      </c>
      <c r="K13" s="24">
        <v>149064</v>
      </c>
      <c r="L13" s="24">
        <v>157429</v>
      </c>
      <c r="M13" s="24">
        <v>1170427</v>
      </c>
      <c r="N13" s="24">
        <v>1476920</v>
      </c>
      <c r="O13" s="24">
        <v>48315</v>
      </c>
      <c r="P13" s="24">
        <v>489799</v>
      </c>
      <c r="Q13" s="24">
        <v>104145</v>
      </c>
      <c r="R13" s="24">
        <v>642259</v>
      </c>
      <c r="S13" s="24">
        <v>41861</v>
      </c>
      <c r="T13" s="24">
        <v>41802</v>
      </c>
      <c r="U13" s="24">
        <v>116733</v>
      </c>
      <c r="V13" s="24">
        <v>200396</v>
      </c>
      <c r="W13" s="24">
        <v>2800306</v>
      </c>
      <c r="X13" s="24">
        <v>234310186</v>
      </c>
      <c r="Y13" s="24">
        <v>-231509880</v>
      </c>
      <c r="Z13" s="6">
        <v>-98.8</v>
      </c>
      <c r="AA13" s="22">
        <v>234310186</v>
      </c>
    </row>
    <row r="14" spans="1:27" ht="12.75">
      <c r="A14" s="5" t="s">
        <v>40</v>
      </c>
      <c r="B14" s="3"/>
      <c r="C14" s="25">
        <v>92220</v>
      </c>
      <c r="D14" s="25"/>
      <c r="E14" s="26">
        <v>80000</v>
      </c>
      <c r="F14" s="27">
        <v>80000</v>
      </c>
      <c r="G14" s="27">
        <v>612</v>
      </c>
      <c r="H14" s="27"/>
      <c r="I14" s="27">
        <v>2457</v>
      </c>
      <c r="J14" s="27">
        <v>3069</v>
      </c>
      <c r="K14" s="27"/>
      <c r="L14" s="27">
        <v>2789</v>
      </c>
      <c r="M14" s="27">
        <v>1295</v>
      </c>
      <c r="N14" s="27">
        <v>4084</v>
      </c>
      <c r="O14" s="27">
        <v>823</v>
      </c>
      <c r="P14" s="27">
        <v>4942</v>
      </c>
      <c r="Q14" s="27"/>
      <c r="R14" s="27">
        <v>5765</v>
      </c>
      <c r="S14" s="27">
        <v>5263</v>
      </c>
      <c r="T14" s="27"/>
      <c r="U14" s="27"/>
      <c r="V14" s="27">
        <v>5263</v>
      </c>
      <c r="W14" s="27">
        <v>18181</v>
      </c>
      <c r="X14" s="27">
        <v>80000</v>
      </c>
      <c r="Y14" s="27">
        <v>-61819</v>
      </c>
      <c r="Z14" s="7">
        <v>-77.27</v>
      </c>
      <c r="AA14" s="25">
        <v>80000</v>
      </c>
    </row>
    <row r="15" spans="1:27" ht="12.75">
      <c r="A15" s="2" t="s">
        <v>41</v>
      </c>
      <c r="B15" s="8"/>
      <c r="C15" s="19">
        <f aca="true" t="shared" si="2" ref="C15:Y15">SUM(C16:C18)</f>
        <v>291423568</v>
      </c>
      <c r="D15" s="19">
        <f>SUM(D16:D18)</f>
        <v>0</v>
      </c>
      <c r="E15" s="20">
        <f t="shared" si="2"/>
        <v>403230486</v>
      </c>
      <c r="F15" s="21">
        <f t="shared" si="2"/>
        <v>462306493</v>
      </c>
      <c r="G15" s="21">
        <f t="shared" si="2"/>
        <v>5721926</v>
      </c>
      <c r="H15" s="21">
        <f t="shared" si="2"/>
        <v>4249065</v>
      </c>
      <c r="I15" s="21">
        <f t="shared" si="2"/>
        <v>8404824</v>
      </c>
      <c r="J15" s="21">
        <f t="shared" si="2"/>
        <v>18375815</v>
      </c>
      <c r="K15" s="21">
        <f t="shared" si="2"/>
        <v>5280243</v>
      </c>
      <c r="L15" s="21">
        <f t="shared" si="2"/>
        <v>9567115</v>
      </c>
      <c r="M15" s="21">
        <f t="shared" si="2"/>
        <v>4897940</v>
      </c>
      <c r="N15" s="21">
        <f t="shared" si="2"/>
        <v>19745298</v>
      </c>
      <c r="O15" s="21">
        <f t="shared" si="2"/>
        <v>4517310</v>
      </c>
      <c r="P15" s="21">
        <f t="shared" si="2"/>
        <v>163951398</v>
      </c>
      <c r="Q15" s="21">
        <f t="shared" si="2"/>
        <v>3597344</v>
      </c>
      <c r="R15" s="21">
        <f t="shared" si="2"/>
        <v>172066052</v>
      </c>
      <c r="S15" s="21">
        <f t="shared" si="2"/>
        <v>1927728</v>
      </c>
      <c r="T15" s="21">
        <f t="shared" si="2"/>
        <v>2068620</v>
      </c>
      <c r="U15" s="21">
        <f t="shared" si="2"/>
        <v>3365639</v>
      </c>
      <c r="V15" s="21">
        <f t="shared" si="2"/>
        <v>7361987</v>
      </c>
      <c r="W15" s="21">
        <f t="shared" si="2"/>
        <v>217549152</v>
      </c>
      <c r="X15" s="21">
        <f t="shared" si="2"/>
        <v>462306493</v>
      </c>
      <c r="Y15" s="21">
        <f t="shared" si="2"/>
        <v>-244757341</v>
      </c>
      <c r="Z15" s="4">
        <f>+IF(X15&lt;&gt;0,+(Y15/X15)*100,0)</f>
        <v>-52.9426570264502</v>
      </c>
      <c r="AA15" s="19">
        <f>SUM(AA16:AA18)</f>
        <v>462306493</v>
      </c>
    </row>
    <row r="16" spans="1:27" ht="12.75">
      <c r="A16" s="5" t="s">
        <v>42</v>
      </c>
      <c r="B16" s="3"/>
      <c r="C16" s="22">
        <v>11662962</v>
      </c>
      <c r="D16" s="22"/>
      <c r="E16" s="23">
        <v>12335840</v>
      </c>
      <c r="F16" s="24">
        <v>12450930</v>
      </c>
      <c r="G16" s="24">
        <v>1224128</v>
      </c>
      <c r="H16" s="24">
        <v>853966</v>
      </c>
      <c r="I16" s="24">
        <v>870980</v>
      </c>
      <c r="J16" s="24">
        <v>2949074</v>
      </c>
      <c r="K16" s="24">
        <v>571563</v>
      </c>
      <c r="L16" s="24">
        <v>775672</v>
      </c>
      <c r="M16" s="24">
        <v>390029</v>
      </c>
      <c r="N16" s="24">
        <v>1737264</v>
      </c>
      <c r="O16" s="24">
        <v>371609</v>
      </c>
      <c r="P16" s="24">
        <v>1358607</v>
      </c>
      <c r="Q16" s="24">
        <v>453522</v>
      </c>
      <c r="R16" s="24">
        <v>2183738</v>
      </c>
      <c r="S16" s="24">
        <v>1085</v>
      </c>
      <c r="T16" s="24">
        <v>34053</v>
      </c>
      <c r="U16" s="24">
        <v>461127</v>
      </c>
      <c r="V16" s="24">
        <v>496265</v>
      </c>
      <c r="W16" s="24">
        <v>7366341</v>
      </c>
      <c r="X16" s="24">
        <v>12450930</v>
      </c>
      <c r="Y16" s="24">
        <v>-5084589</v>
      </c>
      <c r="Z16" s="6">
        <v>-40.84</v>
      </c>
      <c r="AA16" s="22">
        <v>12450930</v>
      </c>
    </row>
    <row r="17" spans="1:27" ht="12.75">
      <c r="A17" s="5" t="s">
        <v>43</v>
      </c>
      <c r="B17" s="3"/>
      <c r="C17" s="22">
        <v>279759583</v>
      </c>
      <c r="D17" s="22"/>
      <c r="E17" s="23">
        <v>390893046</v>
      </c>
      <c r="F17" s="24">
        <v>449853963</v>
      </c>
      <c r="G17" s="24">
        <v>4497798</v>
      </c>
      <c r="H17" s="24">
        <v>3394991</v>
      </c>
      <c r="I17" s="24">
        <v>7533790</v>
      </c>
      <c r="J17" s="24">
        <v>15426579</v>
      </c>
      <c r="K17" s="24">
        <v>4708604</v>
      </c>
      <c r="L17" s="24">
        <v>8791281</v>
      </c>
      <c r="M17" s="24">
        <v>4506753</v>
      </c>
      <c r="N17" s="24">
        <v>18006638</v>
      </c>
      <c r="O17" s="24">
        <v>4145625</v>
      </c>
      <c r="P17" s="24">
        <v>162592683</v>
      </c>
      <c r="Q17" s="24">
        <v>3143822</v>
      </c>
      <c r="R17" s="24">
        <v>169882130</v>
      </c>
      <c r="S17" s="24">
        <v>1926643</v>
      </c>
      <c r="T17" s="24">
        <v>2034567</v>
      </c>
      <c r="U17" s="24">
        <v>2904512</v>
      </c>
      <c r="V17" s="24">
        <v>6865722</v>
      </c>
      <c r="W17" s="24">
        <v>210181069</v>
      </c>
      <c r="X17" s="24">
        <v>449853963</v>
      </c>
      <c r="Y17" s="24">
        <v>-239672894</v>
      </c>
      <c r="Z17" s="6">
        <v>-53.28</v>
      </c>
      <c r="AA17" s="22">
        <v>449853963</v>
      </c>
    </row>
    <row r="18" spans="1:27" ht="12.75">
      <c r="A18" s="5" t="s">
        <v>44</v>
      </c>
      <c r="B18" s="3"/>
      <c r="C18" s="22">
        <v>1023</v>
      </c>
      <c r="D18" s="22"/>
      <c r="E18" s="23">
        <v>1600</v>
      </c>
      <c r="F18" s="24">
        <v>1600</v>
      </c>
      <c r="G18" s="24"/>
      <c r="H18" s="24">
        <v>108</v>
      </c>
      <c r="I18" s="24">
        <v>54</v>
      </c>
      <c r="J18" s="24">
        <v>162</v>
      </c>
      <c r="K18" s="24">
        <v>76</v>
      </c>
      <c r="L18" s="24">
        <v>162</v>
      </c>
      <c r="M18" s="24">
        <v>1158</v>
      </c>
      <c r="N18" s="24">
        <v>1396</v>
      </c>
      <c r="O18" s="24">
        <v>76</v>
      </c>
      <c r="P18" s="24">
        <v>108</v>
      </c>
      <c r="Q18" s="24"/>
      <c r="R18" s="24">
        <v>184</v>
      </c>
      <c r="S18" s="24"/>
      <c r="T18" s="24"/>
      <c r="U18" s="24"/>
      <c r="V18" s="24"/>
      <c r="W18" s="24">
        <v>1742</v>
      </c>
      <c r="X18" s="24">
        <v>1600</v>
      </c>
      <c r="Y18" s="24">
        <v>142</v>
      </c>
      <c r="Z18" s="6">
        <v>8.88</v>
      </c>
      <c r="AA18" s="22">
        <v>1600</v>
      </c>
    </row>
    <row r="19" spans="1:27" ht="12.75">
      <c r="A19" s="2" t="s">
        <v>45</v>
      </c>
      <c r="B19" s="8"/>
      <c r="C19" s="19">
        <f aca="true" t="shared" si="3" ref="C19:Y19">SUM(C20:C23)</f>
        <v>1085905475</v>
      </c>
      <c r="D19" s="19">
        <f>SUM(D20:D23)</f>
        <v>0</v>
      </c>
      <c r="E19" s="20">
        <f t="shared" si="3"/>
        <v>1254922641</v>
      </c>
      <c r="F19" s="21">
        <f t="shared" si="3"/>
        <v>1280175143</v>
      </c>
      <c r="G19" s="21">
        <f t="shared" si="3"/>
        <v>50833764</v>
      </c>
      <c r="H19" s="21">
        <f t="shared" si="3"/>
        <v>97093598</v>
      </c>
      <c r="I19" s="21">
        <f t="shared" si="3"/>
        <v>150947474</v>
      </c>
      <c r="J19" s="21">
        <f t="shared" si="3"/>
        <v>298874836</v>
      </c>
      <c r="K19" s="21">
        <f t="shared" si="3"/>
        <v>83861129</v>
      </c>
      <c r="L19" s="21">
        <f t="shared" si="3"/>
        <v>86868994</v>
      </c>
      <c r="M19" s="21">
        <f t="shared" si="3"/>
        <v>135423909</v>
      </c>
      <c r="N19" s="21">
        <f t="shared" si="3"/>
        <v>306154032</v>
      </c>
      <c r="O19" s="21">
        <f t="shared" si="3"/>
        <v>84663408</v>
      </c>
      <c r="P19" s="21">
        <f t="shared" si="3"/>
        <v>98001142</v>
      </c>
      <c r="Q19" s="21">
        <f t="shared" si="3"/>
        <v>85668850</v>
      </c>
      <c r="R19" s="21">
        <f t="shared" si="3"/>
        <v>268333400</v>
      </c>
      <c r="S19" s="21">
        <f t="shared" si="3"/>
        <v>82607025</v>
      </c>
      <c r="T19" s="21">
        <f t="shared" si="3"/>
        <v>78931916</v>
      </c>
      <c r="U19" s="21">
        <f t="shared" si="3"/>
        <v>84667289</v>
      </c>
      <c r="V19" s="21">
        <f t="shared" si="3"/>
        <v>246206230</v>
      </c>
      <c r="W19" s="21">
        <f t="shared" si="3"/>
        <v>1119568498</v>
      </c>
      <c r="X19" s="21">
        <f t="shared" si="3"/>
        <v>1280175143</v>
      </c>
      <c r="Y19" s="21">
        <f t="shared" si="3"/>
        <v>-160606645</v>
      </c>
      <c r="Z19" s="4">
        <f>+IF(X19&lt;&gt;0,+(Y19/X19)*100,0)</f>
        <v>-12.545677509690561</v>
      </c>
      <c r="AA19" s="19">
        <f>SUM(AA20:AA23)</f>
        <v>1280175143</v>
      </c>
    </row>
    <row r="20" spans="1:27" ht="12.75">
      <c r="A20" s="5" t="s">
        <v>46</v>
      </c>
      <c r="B20" s="3"/>
      <c r="C20" s="22">
        <v>649299149</v>
      </c>
      <c r="D20" s="22"/>
      <c r="E20" s="23">
        <v>770611622</v>
      </c>
      <c r="F20" s="24">
        <v>774611622</v>
      </c>
      <c r="G20" s="24">
        <v>31559977</v>
      </c>
      <c r="H20" s="24">
        <v>67232140</v>
      </c>
      <c r="I20" s="24">
        <v>69762084</v>
      </c>
      <c r="J20" s="24">
        <v>168554201</v>
      </c>
      <c r="K20" s="24">
        <v>58317904</v>
      </c>
      <c r="L20" s="24">
        <v>56990081</v>
      </c>
      <c r="M20" s="24">
        <v>65364573</v>
      </c>
      <c r="N20" s="24">
        <v>180672558</v>
      </c>
      <c r="O20" s="24">
        <v>53968457</v>
      </c>
      <c r="P20" s="24">
        <v>57272682</v>
      </c>
      <c r="Q20" s="24">
        <v>57039947</v>
      </c>
      <c r="R20" s="24">
        <v>168281086</v>
      </c>
      <c r="S20" s="24">
        <v>55026838</v>
      </c>
      <c r="T20" s="24">
        <v>49713550</v>
      </c>
      <c r="U20" s="24">
        <v>56103527</v>
      </c>
      <c r="V20" s="24">
        <v>160843915</v>
      </c>
      <c r="W20" s="24">
        <v>678351760</v>
      </c>
      <c r="X20" s="24">
        <v>774611622</v>
      </c>
      <c r="Y20" s="24">
        <v>-96259862</v>
      </c>
      <c r="Z20" s="6">
        <v>-12.43</v>
      </c>
      <c r="AA20" s="22">
        <v>774611622</v>
      </c>
    </row>
    <row r="21" spans="1:27" ht="12.75">
      <c r="A21" s="5" t="s">
        <v>47</v>
      </c>
      <c r="B21" s="3"/>
      <c r="C21" s="22">
        <v>181087736</v>
      </c>
      <c r="D21" s="22"/>
      <c r="E21" s="23">
        <v>185303031</v>
      </c>
      <c r="F21" s="24">
        <v>183327567</v>
      </c>
      <c r="G21" s="24">
        <v>2145867</v>
      </c>
      <c r="H21" s="24">
        <v>11907572</v>
      </c>
      <c r="I21" s="24">
        <v>27685785</v>
      </c>
      <c r="J21" s="24">
        <v>41739224</v>
      </c>
      <c r="K21" s="24">
        <v>7905758</v>
      </c>
      <c r="L21" s="24">
        <v>12342962</v>
      </c>
      <c r="M21" s="24">
        <v>24788496</v>
      </c>
      <c r="N21" s="24">
        <v>45037216</v>
      </c>
      <c r="O21" s="24">
        <v>13352731</v>
      </c>
      <c r="P21" s="24">
        <v>19595256</v>
      </c>
      <c r="Q21" s="24">
        <v>11275539</v>
      </c>
      <c r="R21" s="24">
        <v>44223526</v>
      </c>
      <c r="S21" s="24">
        <v>10602002</v>
      </c>
      <c r="T21" s="24">
        <v>11075979</v>
      </c>
      <c r="U21" s="24">
        <v>11101116</v>
      </c>
      <c r="V21" s="24">
        <v>32779097</v>
      </c>
      <c r="W21" s="24">
        <v>163779063</v>
      </c>
      <c r="X21" s="24">
        <v>183327567</v>
      </c>
      <c r="Y21" s="24">
        <v>-19548504</v>
      </c>
      <c r="Z21" s="6">
        <v>-10.66</v>
      </c>
      <c r="AA21" s="22">
        <v>183327567</v>
      </c>
    </row>
    <row r="22" spans="1:27" ht="12.75">
      <c r="A22" s="5" t="s">
        <v>48</v>
      </c>
      <c r="B22" s="3"/>
      <c r="C22" s="25">
        <v>136537304</v>
      </c>
      <c r="D22" s="25"/>
      <c r="E22" s="26">
        <v>172133278</v>
      </c>
      <c r="F22" s="27">
        <v>192361244</v>
      </c>
      <c r="G22" s="27">
        <v>9345628</v>
      </c>
      <c r="H22" s="27">
        <v>10317078</v>
      </c>
      <c r="I22" s="27">
        <v>28171875</v>
      </c>
      <c r="J22" s="27">
        <v>47834581</v>
      </c>
      <c r="K22" s="27">
        <v>9891651</v>
      </c>
      <c r="L22" s="27">
        <v>9768460</v>
      </c>
      <c r="M22" s="27">
        <v>23975759</v>
      </c>
      <c r="N22" s="27">
        <v>43635870</v>
      </c>
      <c r="O22" s="27">
        <v>9534908</v>
      </c>
      <c r="P22" s="27">
        <v>13117788</v>
      </c>
      <c r="Q22" s="27">
        <v>9527194</v>
      </c>
      <c r="R22" s="27">
        <v>32179890</v>
      </c>
      <c r="S22" s="27">
        <v>9204400</v>
      </c>
      <c r="T22" s="27">
        <v>10379916</v>
      </c>
      <c r="U22" s="27">
        <v>9638902</v>
      </c>
      <c r="V22" s="27">
        <v>29223218</v>
      </c>
      <c r="W22" s="27">
        <v>152873559</v>
      </c>
      <c r="X22" s="27">
        <v>192361244</v>
      </c>
      <c r="Y22" s="27">
        <v>-39487685</v>
      </c>
      <c r="Z22" s="7">
        <v>-20.53</v>
      </c>
      <c r="AA22" s="25">
        <v>192361244</v>
      </c>
    </row>
    <row r="23" spans="1:27" ht="12.75">
      <c r="A23" s="5" t="s">
        <v>49</v>
      </c>
      <c r="B23" s="3"/>
      <c r="C23" s="22">
        <v>118981286</v>
      </c>
      <c r="D23" s="22"/>
      <c r="E23" s="23">
        <v>126874710</v>
      </c>
      <c r="F23" s="24">
        <v>129874710</v>
      </c>
      <c r="G23" s="24">
        <v>7782292</v>
      </c>
      <c r="H23" s="24">
        <v>7636808</v>
      </c>
      <c r="I23" s="24">
        <v>25327730</v>
      </c>
      <c r="J23" s="24">
        <v>40746830</v>
      </c>
      <c r="K23" s="24">
        <v>7745816</v>
      </c>
      <c r="L23" s="24">
        <v>7767491</v>
      </c>
      <c r="M23" s="24">
        <v>21295081</v>
      </c>
      <c r="N23" s="24">
        <v>36808388</v>
      </c>
      <c r="O23" s="24">
        <v>7807312</v>
      </c>
      <c r="P23" s="24">
        <v>8015416</v>
      </c>
      <c r="Q23" s="24">
        <v>7826170</v>
      </c>
      <c r="R23" s="24">
        <v>23648898</v>
      </c>
      <c r="S23" s="24">
        <v>7773785</v>
      </c>
      <c r="T23" s="24">
        <v>7762471</v>
      </c>
      <c r="U23" s="24">
        <v>7823744</v>
      </c>
      <c r="V23" s="24">
        <v>23360000</v>
      </c>
      <c r="W23" s="24">
        <v>124564116</v>
      </c>
      <c r="X23" s="24">
        <v>129874710</v>
      </c>
      <c r="Y23" s="24">
        <v>-5310594</v>
      </c>
      <c r="Z23" s="6">
        <v>-4.09</v>
      </c>
      <c r="AA23" s="22">
        <v>129874710</v>
      </c>
    </row>
    <row r="24" spans="1:27" ht="12.75">
      <c r="A24" s="2" t="s">
        <v>50</v>
      </c>
      <c r="B24" s="8" t="s">
        <v>51</v>
      </c>
      <c r="C24" s="19">
        <v>35758</v>
      </c>
      <c r="D24" s="19"/>
      <c r="E24" s="20">
        <v>58638</v>
      </c>
      <c r="F24" s="21">
        <v>158638</v>
      </c>
      <c r="G24" s="21">
        <v>261</v>
      </c>
      <c r="H24" s="21">
        <v>124</v>
      </c>
      <c r="I24" s="21">
        <v>384</v>
      </c>
      <c r="J24" s="21">
        <v>769</v>
      </c>
      <c r="K24" s="21">
        <v>840</v>
      </c>
      <c r="L24" s="21">
        <v>15001</v>
      </c>
      <c r="M24" s="21">
        <v>27</v>
      </c>
      <c r="N24" s="21">
        <v>15868</v>
      </c>
      <c r="O24" s="21">
        <v>859</v>
      </c>
      <c r="P24" s="21">
        <v>5333</v>
      </c>
      <c r="Q24" s="21">
        <v>272</v>
      </c>
      <c r="R24" s="21">
        <v>6464</v>
      </c>
      <c r="S24" s="21"/>
      <c r="T24" s="21"/>
      <c r="U24" s="21">
        <v>374</v>
      </c>
      <c r="V24" s="21">
        <v>374</v>
      </c>
      <c r="W24" s="21">
        <v>23475</v>
      </c>
      <c r="X24" s="21">
        <v>158638</v>
      </c>
      <c r="Y24" s="21">
        <v>-135163</v>
      </c>
      <c r="Z24" s="4">
        <v>-85.2</v>
      </c>
      <c r="AA24" s="19">
        <v>158638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2032477250</v>
      </c>
      <c r="D25" s="40">
        <f>+D5+D9+D15+D19+D24</f>
        <v>0</v>
      </c>
      <c r="E25" s="41">
        <f t="shared" si="4"/>
        <v>2279428521</v>
      </c>
      <c r="F25" s="42">
        <f t="shared" si="4"/>
        <v>2449102505</v>
      </c>
      <c r="G25" s="42">
        <f t="shared" si="4"/>
        <v>105153983</v>
      </c>
      <c r="H25" s="42">
        <f t="shared" si="4"/>
        <v>135161662</v>
      </c>
      <c r="I25" s="42">
        <f t="shared" si="4"/>
        <v>186567038</v>
      </c>
      <c r="J25" s="42">
        <f t="shared" si="4"/>
        <v>426882683</v>
      </c>
      <c r="K25" s="42">
        <f t="shared" si="4"/>
        <v>122371463</v>
      </c>
      <c r="L25" s="42">
        <f t="shared" si="4"/>
        <v>126063389</v>
      </c>
      <c r="M25" s="42">
        <f t="shared" si="4"/>
        <v>170966444</v>
      </c>
      <c r="N25" s="42">
        <f t="shared" si="4"/>
        <v>419401296</v>
      </c>
      <c r="O25" s="42">
        <f t="shared" si="4"/>
        <v>117730819</v>
      </c>
      <c r="P25" s="42">
        <f t="shared" si="4"/>
        <v>299835610</v>
      </c>
      <c r="Q25" s="42">
        <f t="shared" si="4"/>
        <v>126811862</v>
      </c>
      <c r="R25" s="42">
        <f t="shared" si="4"/>
        <v>544378291</v>
      </c>
      <c r="S25" s="42">
        <f t="shared" si="4"/>
        <v>111361589</v>
      </c>
      <c r="T25" s="42">
        <f t="shared" si="4"/>
        <v>110103393</v>
      </c>
      <c r="U25" s="42">
        <f t="shared" si="4"/>
        <v>119183142</v>
      </c>
      <c r="V25" s="42">
        <f t="shared" si="4"/>
        <v>340648124</v>
      </c>
      <c r="W25" s="42">
        <f t="shared" si="4"/>
        <v>1731310394</v>
      </c>
      <c r="X25" s="42">
        <f t="shared" si="4"/>
        <v>2449102505</v>
      </c>
      <c r="Y25" s="42">
        <f t="shared" si="4"/>
        <v>-717792111</v>
      </c>
      <c r="Z25" s="43">
        <f>+IF(X25&lt;&gt;0,+(Y25/X25)*100,0)</f>
        <v>-29.308373558664098</v>
      </c>
      <c r="AA25" s="40">
        <f>+AA5+AA9+AA15+AA19+AA24</f>
        <v>2449102505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318442865</v>
      </c>
      <c r="D28" s="19">
        <f>SUM(D29:D31)</f>
        <v>0</v>
      </c>
      <c r="E28" s="20">
        <f t="shared" si="5"/>
        <v>367385316</v>
      </c>
      <c r="F28" s="21">
        <f t="shared" si="5"/>
        <v>374368203</v>
      </c>
      <c r="G28" s="21">
        <f t="shared" si="5"/>
        <v>20477646</v>
      </c>
      <c r="H28" s="21">
        <f t="shared" si="5"/>
        <v>21985627</v>
      </c>
      <c r="I28" s="21">
        <f t="shared" si="5"/>
        <v>29137125</v>
      </c>
      <c r="J28" s="21">
        <f t="shared" si="5"/>
        <v>71600398</v>
      </c>
      <c r="K28" s="21">
        <f t="shared" si="5"/>
        <v>30282510</v>
      </c>
      <c r="L28" s="21">
        <f t="shared" si="5"/>
        <v>32171541</v>
      </c>
      <c r="M28" s="21">
        <f t="shared" si="5"/>
        <v>26117991</v>
      </c>
      <c r="N28" s="21">
        <f t="shared" si="5"/>
        <v>88572042</v>
      </c>
      <c r="O28" s="21">
        <f t="shared" si="5"/>
        <v>22342629</v>
      </c>
      <c r="P28" s="21">
        <f t="shared" si="5"/>
        <v>22350819</v>
      </c>
      <c r="Q28" s="21">
        <f t="shared" si="5"/>
        <v>21399516</v>
      </c>
      <c r="R28" s="21">
        <f t="shared" si="5"/>
        <v>66092964</v>
      </c>
      <c r="S28" s="21">
        <f t="shared" si="5"/>
        <v>21159243</v>
      </c>
      <c r="T28" s="21">
        <f t="shared" si="5"/>
        <v>22330676</v>
      </c>
      <c r="U28" s="21">
        <f t="shared" si="5"/>
        <v>32862726</v>
      </c>
      <c r="V28" s="21">
        <f t="shared" si="5"/>
        <v>76352645</v>
      </c>
      <c r="W28" s="21">
        <f t="shared" si="5"/>
        <v>302618049</v>
      </c>
      <c r="X28" s="21">
        <f t="shared" si="5"/>
        <v>374368203</v>
      </c>
      <c r="Y28" s="21">
        <f t="shared" si="5"/>
        <v>-71750154</v>
      </c>
      <c r="Z28" s="4">
        <f>+IF(X28&lt;&gt;0,+(Y28/X28)*100,0)</f>
        <v>-19.165664558322547</v>
      </c>
      <c r="AA28" s="19">
        <f>SUM(AA29:AA31)</f>
        <v>374368203</v>
      </c>
    </row>
    <row r="29" spans="1:27" ht="12.75">
      <c r="A29" s="5" t="s">
        <v>32</v>
      </c>
      <c r="B29" s="3"/>
      <c r="C29" s="22">
        <v>65198236</v>
      </c>
      <c r="D29" s="22"/>
      <c r="E29" s="23">
        <v>85463787</v>
      </c>
      <c r="F29" s="24">
        <v>88819564</v>
      </c>
      <c r="G29" s="24">
        <v>4513577</v>
      </c>
      <c r="H29" s="24">
        <v>4392392</v>
      </c>
      <c r="I29" s="24">
        <v>3987901</v>
      </c>
      <c r="J29" s="24">
        <v>12893870</v>
      </c>
      <c r="K29" s="24">
        <v>4584045</v>
      </c>
      <c r="L29" s="24">
        <v>4871405</v>
      </c>
      <c r="M29" s="24">
        <v>4405839</v>
      </c>
      <c r="N29" s="24">
        <v>13861289</v>
      </c>
      <c r="O29" s="24">
        <v>3894524</v>
      </c>
      <c r="P29" s="24">
        <v>4490312</v>
      </c>
      <c r="Q29" s="24">
        <v>3794045</v>
      </c>
      <c r="R29" s="24">
        <v>12178881</v>
      </c>
      <c r="S29" s="24">
        <v>4501871</v>
      </c>
      <c r="T29" s="24">
        <v>4029501</v>
      </c>
      <c r="U29" s="24">
        <v>7451563</v>
      </c>
      <c r="V29" s="24">
        <v>15982935</v>
      </c>
      <c r="W29" s="24">
        <v>54916975</v>
      </c>
      <c r="X29" s="24">
        <v>88819564</v>
      </c>
      <c r="Y29" s="24">
        <v>-33902589</v>
      </c>
      <c r="Z29" s="6">
        <v>-38.17</v>
      </c>
      <c r="AA29" s="22">
        <v>88819564</v>
      </c>
    </row>
    <row r="30" spans="1:27" ht="12.75">
      <c r="A30" s="5" t="s">
        <v>33</v>
      </c>
      <c r="B30" s="3"/>
      <c r="C30" s="25">
        <v>241702176</v>
      </c>
      <c r="D30" s="25"/>
      <c r="E30" s="26">
        <v>268131419</v>
      </c>
      <c r="F30" s="27">
        <v>271857911</v>
      </c>
      <c r="G30" s="27">
        <v>15636522</v>
      </c>
      <c r="H30" s="27">
        <v>16967944</v>
      </c>
      <c r="I30" s="27">
        <v>24552390</v>
      </c>
      <c r="J30" s="27">
        <v>57156856</v>
      </c>
      <c r="K30" s="27">
        <v>24814522</v>
      </c>
      <c r="L30" s="27">
        <v>25407616</v>
      </c>
      <c r="M30" s="27">
        <v>19104752</v>
      </c>
      <c r="N30" s="27">
        <v>69326890</v>
      </c>
      <c r="O30" s="27">
        <v>17809187</v>
      </c>
      <c r="P30" s="27">
        <v>17222907</v>
      </c>
      <c r="Q30" s="27">
        <v>16993022</v>
      </c>
      <c r="R30" s="27">
        <v>52025116</v>
      </c>
      <c r="S30" s="27">
        <v>16047619</v>
      </c>
      <c r="T30" s="27">
        <v>17525920</v>
      </c>
      <c r="U30" s="27">
        <v>24180945</v>
      </c>
      <c r="V30" s="27">
        <v>57754484</v>
      </c>
      <c r="W30" s="27">
        <v>236263346</v>
      </c>
      <c r="X30" s="27">
        <v>271857911</v>
      </c>
      <c r="Y30" s="27">
        <v>-35594565</v>
      </c>
      <c r="Z30" s="7">
        <v>-13.09</v>
      </c>
      <c r="AA30" s="25">
        <v>271857911</v>
      </c>
    </row>
    <row r="31" spans="1:27" ht="12.75">
      <c r="A31" s="5" t="s">
        <v>34</v>
      </c>
      <c r="B31" s="3"/>
      <c r="C31" s="22">
        <v>11542453</v>
      </c>
      <c r="D31" s="22"/>
      <c r="E31" s="23">
        <v>13790110</v>
      </c>
      <c r="F31" s="24">
        <v>13690728</v>
      </c>
      <c r="G31" s="24">
        <v>327547</v>
      </c>
      <c r="H31" s="24">
        <v>625291</v>
      </c>
      <c r="I31" s="24">
        <v>596834</v>
      </c>
      <c r="J31" s="24">
        <v>1549672</v>
      </c>
      <c r="K31" s="24">
        <v>883943</v>
      </c>
      <c r="L31" s="24">
        <v>1892520</v>
      </c>
      <c r="M31" s="24">
        <v>2607400</v>
      </c>
      <c r="N31" s="24">
        <v>5383863</v>
      </c>
      <c r="O31" s="24">
        <v>638918</v>
      </c>
      <c r="P31" s="24">
        <v>637600</v>
      </c>
      <c r="Q31" s="24">
        <v>612449</v>
      </c>
      <c r="R31" s="24">
        <v>1888967</v>
      </c>
      <c r="S31" s="24">
        <v>609753</v>
      </c>
      <c r="T31" s="24">
        <v>775255</v>
      </c>
      <c r="U31" s="24">
        <v>1230218</v>
      </c>
      <c r="V31" s="24">
        <v>2615226</v>
      </c>
      <c r="W31" s="24">
        <v>11437728</v>
      </c>
      <c r="X31" s="24">
        <v>13690728</v>
      </c>
      <c r="Y31" s="24">
        <v>-2253000</v>
      </c>
      <c r="Z31" s="6">
        <v>-16.46</v>
      </c>
      <c r="AA31" s="22">
        <v>13690728</v>
      </c>
    </row>
    <row r="32" spans="1:27" ht="12.75">
      <c r="A32" s="2" t="s">
        <v>35</v>
      </c>
      <c r="B32" s="3"/>
      <c r="C32" s="19">
        <f aca="true" t="shared" si="6" ref="C32:Y32">SUM(C33:C37)</f>
        <v>324771480</v>
      </c>
      <c r="D32" s="19">
        <f>SUM(D33:D37)</f>
        <v>0</v>
      </c>
      <c r="E32" s="20">
        <f t="shared" si="6"/>
        <v>396310008</v>
      </c>
      <c r="F32" s="21">
        <f t="shared" si="6"/>
        <v>477290304</v>
      </c>
      <c r="G32" s="21">
        <f t="shared" si="6"/>
        <v>12718889</v>
      </c>
      <c r="H32" s="21">
        <f t="shared" si="6"/>
        <v>16960405</v>
      </c>
      <c r="I32" s="21">
        <f t="shared" si="6"/>
        <v>16061712</v>
      </c>
      <c r="J32" s="21">
        <f t="shared" si="6"/>
        <v>45741006</v>
      </c>
      <c r="K32" s="21">
        <f t="shared" si="6"/>
        <v>16633133</v>
      </c>
      <c r="L32" s="21">
        <f t="shared" si="6"/>
        <v>20936495</v>
      </c>
      <c r="M32" s="21">
        <f t="shared" si="6"/>
        <v>17253044</v>
      </c>
      <c r="N32" s="21">
        <f t="shared" si="6"/>
        <v>54822672</v>
      </c>
      <c r="O32" s="21">
        <f t="shared" si="6"/>
        <v>16405385</v>
      </c>
      <c r="P32" s="21">
        <f t="shared" si="6"/>
        <v>14501650</v>
      </c>
      <c r="Q32" s="21">
        <f t="shared" si="6"/>
        <v>16597677</v>
      </c>
      <c r="R32" s="21">
        <f t="shared" si="6"/>
        <v>47504712</v>
      </c>
      <c r="S32" s="21">
        <f t="shared" si="6"/>
        <v>14726511</v>
      </c>
      <c r="T32" s="21">
        <f t="shared" si="6"/>
        <v>13621293</v>
      </c>
      <c r="U32" s="21">
        <f t="shared" si="6"/>
        <v>21981515</v>
      </c>
      <c r="V32" s="21">
        <f t="shared" si="6"/>
        <v>50329319</v>
      </c>
      <c r="W32" s="21">
        <f t="shared" si="6"/>
        <v>198397709</v>
      </c>
      <c r="X32" s="21">
        <f t="shared" si="6"/>
        <v>477290304</v>
      </c>
      <c r="Y32" s="21">
        <f t="shared" si="6"/>
        <v>-278892595</v>
      </c>
      <c r="Z32" s="4">
        <f>+IF(X32&lt;&gt;0,+(Y32/X32)*100,0)</f>
        <v>-58.43248703413845</v>
      </c>
      <c r="AA32" s="19">
        <f>SUM(AA33:AA37)</f>
        <v>477290304</v>
      </c>
    </row>
    <row r="33" spans="1:27" ht="12.75">
      <c r="A33" s="5" t="s">
        <v>36</v>
      </c>
      <c r="B33" s="3"/>
      <c r="C33" s="22">
        <v>50580240</v>
      </c>
      <c r="D33" s="22"/>
      <c r="E33" s="23">
        <v>58314088</v>
      </c>
      <c r="F33" s="24">
        <v>59744425</v>
      </c>
      <c r="G33" s="24">
        <v>2700452</v>
      </c>
      <c r="H33" s="24">
        <v>3851843</v>
      </c>
      <c r="I33" s="24">
        <v>3751578</v>
      </c>
      <c r="J33" s="24">
        <v>10303873</v>
      </c>
      <c r="K33" s="24">
        <v>3935451</v>
      </c>
      <c r="L33" s="24">
        <v>5605408</v>
      </c>
      <c r="M33" s="24">
        <v>5015545</v>
      </c>
      <c r="N33" s="24">
        <v>14556404</v>
      </c>
      <c r="O33" s="24">
        <v>3722793</v>
      </c>
      <c r="P33" s="24">
        <v>3465351</v>
      </c>
      <c r="Q33" s="24">
        <v>3971160</v>
      </c>
      <c r="R33" s="24">
        <v>11159304</v>
      </c>
      <c r="S33" s="24">
        <v>3540565</v>
      </c>
      <c r="T33" s="24">
        <v>3871615</v>
      </c>
      <c r="U33" s="24">
        <v>5986213</v>
      </c>
      <c r="V33" s="24">
        <v>13398393</v>
      </c>
      <c r="W33" s="24">
        <v>49417974</v>
      </c>
      <c r="X33" s="24">
        <v>59744425</v>
      </c>
      <c r="Y33" s="24">
        <v>-10326451</v>
      </c>
      <c r="Z33" s="6">
        <v>-17.28</v>
      </c>
      <c r="AA33" s="22">
        <v>59744425</v>
      </c>
    </row>
    <row r="34" spans="1:27" ht="12.75">
      <c r="A34" s="5" t="s">
        <v>37</v>
      </c>
      <c r="B34" s="3"/>
      <c r="C34" s="22">
        <v>30686828</v>
      </c>
      <c r="D34" s="22"/>
      <c r="E34" s="23">
        <v>29963878</v>
      </c>
      <c r="F34" s="24">
        <v>31754659</v>
      </c>
      <c r="G34" s="24">
        <v>1480721</v>
      </c>
      <c r="H34" s="24">
        <v>1920795</v>
      </c>
      <c r="I34" s="24">
        <v>2965626</v>
      </c>
      <c r="J34" s="24">
        <v>6367142</v>
      </c>
      <c r="K34" s="24">
        <v>2527745</v>
      </c>
      <c r="L34" s="24">
        <v>2884468</v>
      </c>
      <c r="M34" s="24">
        <v>3362645</v>
      </c>
      <c r="N34" s="24">
        <v>8774858</v>
      </c>
      <c r="O34" s="24">
        <v>3211227</v>
      </c>
      <c r="P34" s="24">
        <v>2374613</v>
      </c>
      <c r="Q34" s="24">
        <v>2766235</v>
      </c>
      <c r="R34" s="24">
        <v>8352075</v>
      </c>
      <c r="S34" s="24">
        <v>1442986</v>
      </c>
      <c r="T34" s="24">
        <v>1548578</v>
      </c>
      <c r="U34" s="24">
        <v>4405776</v>
      </c>
      <c r="V34" s="24">
        <v>7397340</v>
      </c>
      <c r="W34" s="24">
        <v>30891415</v>
      </c>
      <c r="X34" s="24">
        <v>31754659</v>
      </c>
      <c r="Y34" s="24">
        <v>-863244</v>
      </c>
      <c r="Z34" s="6">
        <v>-2.72</v>
      </c>
      <c r="AA34" s="22">
        <v>31754659</v>
      </c>
    </row>
    <row r="35" spans="1:27" ht="12.75">
      <c r="A35" s="5" t="s">
        <v>38</v>
      </c>
      <c r="B35" s="3"/>
      <c r="C35" s="22">
        <v>138805389</v>
      </c>
      <c r="D35" s="22"/>
      <c r="E35" s="23">
        <v>106883263</v>
      </c>
      <c r="F35" s="24">
        <v>109401024</v>
      </c>
      <c r="G35" s="24">
        <v>3961373</v>
      </c>
      <c r="H35" s="24">
        <v>4183718</v>
      </c>
      <c r="I35" s="24">
        <v>4526579</v>
      </c>
      <c r="J35" s="24">
        <v>12671670</v>
      </c>
      <c r="K35" s="24">
        <v>5249688</v>
      </c>
      <c r="L35" s="24">
        <v>6772771</v>
      </c>
      <c r="M35" s="24">
        <v>4691026</v>
      </c>
      <c r="N35" s="24">
        <v>16713485</v>
      </c>
      <c r="O35" s="24">
        <v>6231871</v>
      </c>
      <c r="P35" s="24">
        <v>4859121</v>
      </c>
      <c r="Q35" s="24">
        <v>4924437</v>
      </c>
      <c r="R35" s="24">
        <v>16015429</v>
      </c>
      <c r="S35" s="24">
        <v>4427163</v>
      </c>
      <c r="T35" s="24">
        <v>4855608</v>
      </c>
      <c r="U35" s="24">
        <v>6378845</v>
      </c>
      <c r="V35" s="24">
        <v>15661616</v>
      </c>
      <c r="W35" s="24">
        <v>61062200</v>
      </c>
      <c r="X35" s="24">
        <v>109401024</v>
      </c>
      <c r="Y35" s="24">
        <v>-48338824</v>
      </c>
      <c r="Z35" s="6">
        <v>-44.18</v>
      </c>
      <c r="AA35" s="22">
        <v>109401024</v>
      </c>
    </row>
    <row r="36" spans="1:27" ht="12.75">
      <c r="A36" s="5" t="s">
        <v>39</v>
      </c>
      <c r="B36" s="3"/>
      <c r="C36" s="22">
        <v>101956327</v>
      </c>
      <c r="D36" s="22"/>
      <c r="E36" s="23">
        <v>197227592</v>
      </c>
      <c r="F36" s="24">
        <v>272472379</v>
      </c>
      <c r="G36" s="24">
        <v>4447496</v>
      </c>
      <c r="H36" s="24">
        <v>6845427</v>
      </c>
      <c r="I36" s="24">
        <v>4631350</v>
      </c>
      <c r="J36" s="24">
        <v>15924273</v>
      </c>
      <c r="K36" s="24">
        <v>4707546</v>
      </c>
      <c r="L36" s="24">
        <v>5404444</v>
      </c>
      <c r="M36" s="24">
        <v>3784549</v>
      </c>
      <c r="N36" s="24">
        <v>13896539</v>
      </c>
      <c r="O36" s="24">
        <v>3069456</v>
      </c>
      <c r="P36" s="24">
        <v>3625413</v>
      </c>
      <c r="Q36" s="24">
        <v>4759621</v>
      </c>
      <c r="R36" s="24">
        <v>11454490</v>
      </c>
      <c r="S36" s="24">
        <v>5069870</v>
      </c>
      <c r="T36" s="24">
        <v>3139550</v>
      </c>
      <c r="U36" s="24">
        <v>4669498</v>
      </c>
      <c r="V36" s="24">
        <v>12878918</v>
      </c>
      <c r="W36" s="24">
        <v>54154220</v>
      </c>
      <c r="X36" s="24">
        <v>272472379</v>
      </c>
      <c r="Y36" s="24">
        <v>-218318159</v>
      </c>
      <c r="Z36" s="6">
        <v>-80.12</v>
      </c>
      <c r="AA36" s="22">
        <v>272472379</v>
      </c>
    </row>
    <row r="37" spans="1:27" ht="12.75">
      <c r="A37" s="5" t="s">
        <v>40</v>
      </c>
      <c r="B37" s="3"/>
      <c r="C37" s="25">
        <v>2742696</v>
      </c>
      <c r="D37" s="25"/>
      <c r="E37" s="26">
        <v>3921187</v>
      </c>
      <c r="F37" s="27">
        <v>3917817</v>
      </c>
      <c r="G37" s="27">
        <v>128847</v>
      </c>
      <c r="H37" s="27">
        <v>158622</v>
      </c>
      <c r="I37" s="27">
        <v>186579</v>
      </c>
      <c r="J37" s="27">
        <v>474048</v>
      </c>
      <c r="K37" s="27">
        <v>212703</v>
      </c>
      <c r="L37" s="27">
        <v>269404</v>
      </c>
      <c r="M37" s="27">
        <v>399279</v>
      </c>
      <c r="N37" s="27">
        <v>881386</v>
      </c>
      <c r="O37" s="27">
        <v>170038</v>
      </c>
      <c r="P37" s="27">
        <v>177152</v>
      </c>
      <c r="Q37" s="27">
        <v>176224</v>
      </c>
      <c r="R37" s="27">
        <v>523414</v>
      </c>
      <c r="S37" s="27">
        <v>245927</v>
      </c>
      <c r="T37" s="27">
        <v>205942</v>
      </c>
      <c r="U37" s="27">
        <v>541183</v>
      </c>
      <c r="V37" s="27">
        <v>993052</v>
      </c>
      <c r="W37" s="27">
        <v>2871900</v>
      </c>
      <c r="X37" s="27">
        <v>3917817</v>
      </c>
      <c r="Y37" s="27">
        <v>-1045917</v>
      </c>
      <c r="Z37" s="7">
        <v>-26.7</v>
      </c>
      <c r="AA37" s="25">
        <v>3917817</v>
      </c>
    </row>
    <row r="38" spans="1:27" ht="12.75">
      <c r="A38" s="2" t="s">
        <v>41</v>
      </c>
      <c r="B38" s="8"/>
      <c r="C38" s="19">
        <f aca="true" t="shared" si="7" ref="C38:Y38">SUM(C39:C41)</f>
        <v>330709707</v>
      </c>
      <c r="D38" s="19">
        <f>SUM(D39:D41)</f>
        <v>0</v>
      </c>
      <c r="E38" s="20">
        <f t="shared" si="7"/>
        <v>455948371</v>
      </c>
      <c r="F38" s="21">
        <f t="shared" si="7"/>
        <v>519759714</v>
      </c>
      <c r="G38" s="21">
        <f t="shared" si="7"/>
        <v>7565848</v>
      </c>
      <c r="H38" s="21">
        <f t="shared" si="7"/>
        <v>22042268</v>
      </c>
      <c r="I38" s="21">
        <f t="shared" si="7"/>
        <v>24498799</v>
      </c>
      <c r="J38" s="21">
        <f t="shared" si="7"/>
        <v>54106915</v>
      </c>
      <c r="K38" s="21">
        <f t="shared" si="7"/>
        <v>29340893</v>
      </c>
      <c r="L38" s="21">
        <f t="shared" si="7"/>
        <v>28061349</v>
      </c>
      <c r="M38" s="21">
        <f t="shared" si="7"/>
        <v>50613672</v>
      </c>
      <c r="N38" s="21">
        <f t="shared" si="7"/>
        <v>108015914</v>
      </c>
      <c r="O38" s="21">
        <f t="shared" si="7"/>
        <v>10225236</v>
      </c>
      <c r="P38" s="21">
        <f t="shared" si="7"/>
        <v>47127940</v>
      </c>
      <c r="Q38" s="21">
        <f t="shared" si="7"/>
        <v>48577753</v>
      </c>
      <c r="R38" s="21">
        <f t="shared" si="7"/>
        <v>105930929</v>
      </c>
      <c r="S38" s="21">
        <f t="shared" si="7"/>
        <v>22718435</v>
      </c>
      <c r="T38" s="21">
        <f t="shared" si="7"/>
        <v>40443427</v>
      </c>
      <c r="U38" s="21">
        <f t="shared" si="7"/>
        <v>30752912</v>
      </c>
      <c r="V38" s="21">
        <f t="shared" si="7"/>
        <v>93914774</v>
      </c>
      <c r="W38" s="21">
        <f t="shared" si="7"/>
        <v>361968532</v>
      </c>
      <c r="X38" s="21">
        <f t="shared" si="7"/>
        <v>519759714</v>
      </c>
      <c r="Y38" s="21">
        <f t="shared" si="7"/>
        <v>-157791182</v>
      </c>
      <c r="Z38" s="4">
        <f>+IF(X38&lt;&gt;0,+(Y38/X38)*100,0)</f>
        <v>-30.35848638319052</v>
      </c>
      <c r="AA38" s="19">
        <f>SUM(AA39:AA41)</f>
        <v>519759714</v>
      </c>
    </row>
    <row r="39" spans="1:27" ht="12.75">
      <c r="A39" s="5" t="s">
        <v>42</v>
      </c>
      <c r="B39" s="3"/>
      <c r="C39" s="22">
        <v>26988813</v>
      </c>
      <c r="D39" s="22"/>
      <c r="E39" s="23">
        <v>31763093</v>
      </c>
      <c r="F39" s="24">
        <v>31195430</v>
      </c>
      <c r="G39" s="24">
        <v>1809774</v>
      </c>
      <c r="H39" s="24">
        <v>1990746</v>
      </c>
      <c r="I39" s="24">
        <v>2255604</v>
      </c>
      <c r="J39" s="24">
        <v>6056124</v>
      </c>
      <c r="K39" s="24">
        <v>1938374</v>
      </c>
      <c r="L39" s="24">
        <v>2967999</v>
      </c>
      <c r="M39" s="24">
        <v>1838374</v>
      </c>
      <c r="N39" s="24">
        <v>6744747</v>
      </c>
      <c r="O39" s="24">
        <v>1791413</v>
      </c>
      <c r="P39" s="24">
        <v>1958319</v>
      </c>
      <c r="Q39" s="24">
        <v>1997085</v>
      </c>
      <c r="R39" s="24">
        <v>5746817</v>
      </c>
      <c r="S39" s="24">
        <v>1754252</v>
      </c>
      <c r="T39" s="24">
        <v>2016330</v>
      </c>
      <c r="U39" s="24">
        <v>2222653</v>
      </c>
      <c r="V39" s="24">
        <v>5993235</v>
      </c>
      <c r="W39" s="24">
        <v>24540923</v>
      </c>
      <c r="X39" s="24">
        <v>31195430</v>
      </c>
      <c r="Y39" s="24">
        <v>-6654507</v>
      </c>
      <c r="Z39" s="6">
        <v>-21.33</v>
      </c>
      <c r="AA39" s="22">
        <v>31195430</v>
      </c>
    </row>
    <row r="40" spans="1:27" ht="12.75">
      <c r="A40" s="5" t="s">
        <v>43</v>
      </c>
      <c r="B40" s="3"/>
      <c r="C40" s="22">
        <v>302127393</v>
      </c>
      <c r="D40" s="22"/>
      <c r="E40" s="23">
        <v>421902154</v>
      </c>
      <c r="F40" s="24">
        <v>485985382</v>
      </c>
      <c r="G40" s="24">
        <v>5634617</v>
      </c>
      <c r="H40" s="24">
        <v>19957955</v>
      </c>
      <c r="I40" s="24">
        <v>22138271</v>
      </c>
      <c r="J40" s="24">
        <v>47730843</v>
      </c>
      <c r="K40" s="24">
        <v>27260954</v>
      </c>
      <c r="L40" s="24">
        <v>24938040</v>
      </c>
      <c r="M40" s="24">
        <v>48672281</v>
      </c>
      <c r="N40" s="24">
        <v>100871275</v>
      </c>
      <c r="O40" s="24">
        <v>8315583</v>
      </c>
      <c r="P40" s="24">
        <v>45061861</v>
      </c>
      <c r="Q40" s="24">
        <v>46457539</v>
      </c>
      <c r="R40" s="24">
        <v>99834983</v>
      </c>
      <c r="S40" s="24">
        <v>20861907</v>
      </c>
      <c r="T40" s="24">
        <v>38326480</v>
      </c>
      <c r="U40" s="24">
        <v>28415957</v>
      </c>
      <c r="V40" s="24">
        <v>87604344</v>
      </c>
      <c r="W40" s="24">
        <v>336041445</v>
      </c>
      <c r="X40" s="24">
        <v>485985382</v>
      </c>
      <c r="Y40" s="24">
        <v>-149943937</v>
      </c>
      <c r="Z40" s="6">
        <v>-30.85</v>
      </c>
      <c r="AA40" s="22">
        <v>485985382</v>
      </c>
    </row>
    <row r="41" spans="1:27" ht="12.75">
      <c r="A41" s="5" t="s">
        <v>44</v>
      </c>
      <c r="B41" s="3"/>
      <c r="C41" s="22">
        <v>1593501</v>
      </c>
      <c r="D41" s="22"/>
      <c r="E41" s="23">
        <v>2283124</v>
      </c>
      <c r="F41" s="24">
        <v>2578902</v>
      </c>
      <c r="G41" s="24">
        <v>121457</v>
      </c>
      <c r="H41" s="24">
        <v>93567</v>
      </c>
      <c r="I41" s="24">
        <v>104924</v>
      </c>
      <c r="J41" s="24">
        <v>319948</v>
      </c>
      <c r="K41" s="24">
        <v>141565</v>
      </c>
      <c r="L41" s="24">
        <v>155310</v>
      </c>
      <c r="M41" s="24">
        <v>103017</v>
      </c>
      <c r="N41" s="24">
        <v>399892</v>
      </c>
      <c r="O41" s="24">
        <v>118240</v>
      </c>
      <c r="P41" s="24">
        <v>107760</v>
      </c>
      <c r="Q41" s="24">
        <v>123129</v>
      </c>
      <c r="R41" s="24">
        <v>349129</v>
      </c>
      <c r="S41" s="24">
        <v>102276</v>
      </c>
      <c r="T41" s="24">
        <v>100617</v>
      </c>
      <c r="U41" s="24">
        <v>114302</v>
      </c>
      <c r="V41" s="24">
        <v>317195</v>
      </c>
      <c r="W41" s="24">
        <v>1386164</v>
      </c>
      <c r="X41" s="24">
        <v>2578902</v>
      </c>
      <c r="Y41" s="24">
        <v>-1192738</v>
      </c>
      <c r="Z41" s="6">
        <v>-46.25</v>
      </c>
      <c r="AA41" s="22">
        <v>2578902</v>
      </c>
    </row>
    <row r="42" spans="1:27" ht="12.75">
      <c r="A42" s="2" t="s">
        <v>45</v>
      </c>
      <c r="B42" s="8"/>
      <c r="C42" s="19">
        <f aca="true" t="shared" si="8" ref="C42:Y42">SUM(C43:C46)</f>
        <v>937546424</v>
      </c>
      <c r="D42" s="19">
        <f>SUM(D43:D46)</f>
        <v>0</v>
      </c>
      <c r="E42" s="20">
        <f t="shared" si="8"/>
        <v>1036305455</v>
      </c>
      <c r="F42" s="21">
        <f t="shared" si="8"/>
        <v>1041106348</v>
      </c>
      <c r="G42" s="21">
        <f t="shared" si="8"/>
        <v>26907134</v>
      </c>
      <c r="H42" s="21">
        <f t="shared" si="8"/>
        <v>97254125</v>
      </c>
      <c r="I42" s="21">
        <f t="shared" si="8"/>
        <v>100505333</v>
      </c>
      <c r="J42" s="21">
        <f t="shared" si="8"/>
        <v>224666592</v>
      </c>
      <c r="K42" s="21">
        <f t="shared" si="8"/>
        <v>72769016</v>
      </c>
      <c r="L42" s="21">
        <f t="shared" si="8"/>
        <v>79630066</v>
      </c>
      <c r="M42" s="21">
        <f t="shared" si="8"/>
        <v>80239541</v>
      </c>
      <c r="N42" s="21">
        <f t="shared" si="8"/>
        <v>232638623</v>
      </c>
      <c r="O42" s="21">
        <f t="shared" si="8"/>
        <v>80353809</v>
      </c>
      <c r="P42" s="21">
        <f t="shared" si="8"/>
        <v>76718638</v>
      </c>
      <c r="Q42" s="21">
        <f t="shared" si="8"/>
        <v>75243921</v>
      </c>
      <c r="R42" s="21">
        <f t="shared" si="8"/>
        <v>232316368</v>
      </c>
      <c r="S42" s="21">
        <f t="shared" si="8"/>
        <v>70376309</v>
      </c>
      <c r="T42" s="21">
        <f t="shared" si="8"/>
        <v>65850422</v>
      </c>
      <c r="U42" s="21">
        <f t="shared" si="8"/>
        <v>84970733</v>
      </c>
      <c r="V42" s="21">
        <f t="shared" si="8"/>
        <v>221197464</v>
      </c>
      <c r="W42" s="21">
        <f t="shared" si="8"/>
        <v>910819047</v>
      </c>
      <c r="X42" s="21">
        <f t="shared" si="8"/>
        <v>1041106348</v>
      </c>
      <c r="Y42" s="21">
        <f t="shared" si="8"/>
        <v>-130287301</v>
      </c>
      <c r="Z42" s="4">
        <f>+IF(X42&lt;&gt;0,+(Y42/X42)*100,0)</f>
        <v>-12.514312418734766</v>
      </c>
      <c r="AA42" s="19">
        <f>SUM(AA43:AA46)</f>
        <v>1041106348</v>
      </c>
    </row>
    <row r="43" spans="1:27" ht="12.75">
      <c r="A43" s="5" t="s">
        <v>46</v>
      </c>
      <c r="B43" s="3"/>
      <c r="C43" s="22">
        <v>541755966</v>
      </c>
      <c r="D43" s="22"/>
      <c r="E43" s="23">
        <v>632269597</v>
      </c>
      <c r="F43" s="24">
        <v>629398256</v>
      </c>
      <c r="G43" s="24">
        <v>6608227</v>
      </c>
      <c r="H43" s="24">
        <v>70035046</v>
      </c>
      <c r="I43" s="24">
        <v>68282676</v>
      </c>
      <c r="J43" s="24">
        <v>144925949</v>
      </c>
      <c r="K43" s="24">
        <v>43957052</v>
      </c>
      <c r="L43" s="24">
        <v>47263241</v>
      </c>
      <c r="M43" s="24">
        <v>48158745</v>
      </c>
      <c r="N43" s="24">
        <v>139379038</v>
      </c>
      <c r="O43" s="24">
        <v>44795623</v>
      </c>
      <c r="P43" s="24">
        <v>45844981</v>
      </c>
      <c r="Q43" s="24">
        <v>40971723</v>
      </c>
      <c r="R43" s="24">
        <v>131612327</v>
      </c>
      <c r="S43" s="24">
        <v>44726814</v>
      </c>
      <c r="T43" s="24">
        <v>37988090</v>
      </c>
      <c r="U43" s="24">
        <v>50810420</v>
      </c>
      <c r="V43" s="24">
        <v>133525324</v>
      </c>
      <c r="W43" s="24">
        <v>549442638</v>
      </c>
      <c r="X43" s="24">
        <v>629398256</v>
      </c>
      <c r="Y43" s="24">
        <v>-79955618</v>
      </c>
      <c r="Z43" s="6">
        <v>-12.7</v>
      </c>
      <c r="AA43" s="22">
        <v>629398256</v>
      </c>
    </row>
    <row r="44" spans="1:27" ht="12.75">
      <c r="A44" s="5" t="s">
        <v>47</v>
      </c>
      <c r="B44" s="3"/>
      <c r="C44" s="22">
        <v>112683780</v>
      </c>
      <c r="D44" s="22"/>
      <c r="E44" s="23">
        <v>122025022</v>
      </c>
      <c r="F44" s="24">
        <v>125034671</v>
      </c>
      <c r="G44" s="24">
        <v>5818906</v>
      </c>
      <c r="H44" s="24">
        <v>8455453</v>
      </c>
      <c r="I44" s="24">
        <v>8726950</v>
      </c>
      <c r="J44" s="24">
        <v>23001309</v>
      </c>
      <c r="K44" s="24">
        <v>8934337</v>
      </c>
      <c r="L44" s="24">
        <v>9840705</v>
      </c>
      <c r="M44" s="24">
        <v>10549731</v>
      </c>
      <c r="N44" s="24">
        <v>29324773</v>
      </c>
      <c r="O44" s="24">
        <v>9945092</v>
      </c>
      <c r="P44" s="24">
        <v>9211548</v>
      </c>
      <c r="Q44" s="24">
        <v>10715047</v>
      </c>
      <c r="R44" s="24">
        <v>29871687</v>
      </c>
      <c r="S44" s="24">
        <v>7121246</v>
      </c>
      <c r="T44" s="24">
        <v>9855813</v>
      </c>
      <c r="U44" s="24">
        <v>13125949</v>
      </c>
      <c r="V44" s="24">
        <v>30103008</v>
      </c>
      <c r="W44" s="24">
        <v>112300777</v>
      </c>
      <c r="X44" s="24">
        <v>125034671</v>
      </c>
      <c r="Y44" s="24">
        <v>-12733894</v>
      </c>
      <c r="Z44" s="6">
        <v>-10.18</v>
      </c>
      <c r="AA44" s="22">
        <v>125034671</v>
      </c>
    </row>
    <row r="45" spans="1:27" ht="12.75">
      <c r="A45" s="5" t="s">
        <v>48</v>
      </c>
      <c r="B45" s="3"/>
      <c r="C45" s="25">
        <v>169275281</v>
      </c>
      <c r="D45" s="25"/>
      <c r="E45" s="26">
        <v>196554417</v>
      </c>
      <c r="F45" s="27">
        <v>200413567</v>
      </c>
      <c r="G45" s="27">
        <v>11024482</v>
      </c>
      <c r="H45" s="27">
        <v>13653316</v>
      </c>
      <c r="I45" s="27">
        <v>14641696</v>
      </c>
      <c r="J45" s="27">
        <v>39319494</v>
      </c>
      <c r="K45" s="27">
        <v>13974545</v>
      </c>
      <c r="L45" s="27">
        <v>16063681</v>
      </c>
      <c r="M45" s="27">
        <v>14796607</v>
      </c>
      <c r="N45" s="27">
        <v>44834833</v>
      </c>
      <c r="O45" s="27">
        <v>19358993</v>
      </c>
      <c r="P45" s="27">
        <v>13868494</v>
      </c>
      <c r="Q45" s="27">
        <v>15866995</v>
      </c>
      <c r="R45" s="27">
        <v>49094482</v>
      </c>
      <c r="S45" s="27">
        <v>13398743</v>
      </c>
      <c r="T45" s="27">
        <v>13292813</v>
      </c>
      <c r="U45" s="27">
        <v>11449256</v>
      </c>
      <c r="V45" s="27">
        <v>38140812</v>
      </c>
      <c r="W45" s="27">
        <v>171389621</v>
      </c>
      <c r="X45" s="27">
        <v>200413567</v>
      </c>
      <c r="Y45" s="27">
        <v>-29023946</v>
      </c>
      <c r="Z45" s="7">
        <v>-14.48</v>
      </c>
      <c r="AA45" s="25">
        <v>200413567</v>
      </c>
    </row>
    <row r="46" spans="1:27" ht="12.75">
      <c r="A46" s="5" t="s">
        <v>49</v>
      </c>
      <c r="B46" s="3"/>
      <c r="C46" s="22">
        <v>113831397</v>
      </c>
      <c r="D46" s="22"/>
      <c r="E46" s="23">
        <v>85456419</v>
      </c>
      <c r="F46" s="24">
        <v>86259854</v>
      </c>
      <c r="G46" s="24">
        <v>3455519</v>
      </c>
      <c r="H46" s="24">
        <v>5110310</v>
      </c>
      <c r="I46" s="24">
        <v>8854011</v>
      </c>
      <c r="J46" s="24">
        <v>17419840</v>
      </c>
      <c r="K46" s="24">
        <v>5903082</v>
      </c>
      <c r="L46" s="24">
        <v>6462439</v>
      </c>
      <c r="M46" s="24">
        <v>6734458</v>
      </c>
      <c r="N46" s="24">
        <v>19099979</v>
      </c>
      <c r="O46" s="24">
        <v>6254101</v>
      </c>
      <c r="P46" s="24">
        <v>7793615</v>
      </c>
      <c r="Q46" s="24">
        <v>7690156</v>
      </c>
      <c r="R46" s="24">
        <v>21737872</v>
      </c>
      <c r="S46" s="24">
        <v>5129506</v>
      </c>
      <c r="T46" s="24">
        <v>4713706</v>
      </c>
      <c r="U46" s="24">
        <v>9585108</v>
      </c>
      <c r="V46" s="24">
        <v>19428320</v>
      </c>
      <c r="W46" s="24">
        <v>77686011</v>
      </c>
      <c r="X46" s="24">
        <v>86259854</v>
      </c>
      <c r="Y46" s="24">
        <v>-8573843</v>
      </c>
      <c r="Z46" s="6">
        <v>-9.94</v>
      </c>
      <c r="AA46" s="22">
        <v>86259854</v>
      </c>
    </row>
    <row r="47" spans="1:27" ht="12.75">
      <c r="A47" s="2" t="s">
        <v>50</v>
      </c>
      <c r="B47" s="8" t="s">
        <v>51</v>
      </c>
      <c r="C47" s="19">
        <v>13733774</v>
      </c>
      <c r="D47" s="19"/>
      <c r="E47" s="20">
        <v>14057944</v>
      </c>
      <c r="F47" s="21">
        <v>14181799</v>
      </c>
      <c r="G47" s="21">
        <v>818964</v>
      </c>
      <c r="H47" s="21">
        <v>970397</v>
      </c>
      <c r="I47" s="21">
        <v>1113726</v>
      </c>
      <c r="J47" s="21">
        <v>2903087</v>
      </c>
      <c r="K47" s="21">
        <v>1034287</v>
      </c>
      <c r="L47" s="21">
        <v>1498441</v>
      </c>
      <c r="M47" s="21">
        <v>1161602</v>
      </c>
      <c r="N47" s="21">
        <v>3694330</v>
      </c>
      <c r="O47" s="21">
        <v>1090102</v>
      </c>
      <c r="P47" s="21">
        <v>1022028</v>
      </c>
      <c r="Q47" s="21">
        <v>649782</v>
      </c>
      <c r="R47" s="21">
        <v>2761912</v>
      </c>
      <c r="S47" s="21">
        <v>711030</v>
      </c>
      <c r="T47" s="21">
        <v>986549</v>
      </c>
      <c r="U47" s="21">
        <v>1711550</v>
      </c>
      <c r="V47" s="21">
        <v>3409129</v>
      </c>
      <c r="W47" s="21">
        <v>12768458</v>
      </c>
      <c r="X47" s="21">
        <v>14181799</v>
      </c>
      <c r="Y47" s="21">
        <v>-1413341</v>
      </c>
      <c r="Z47" s="4">
        <v>-9.97</v>
      </c>
      <c r="AA47" s="19">
        <v>14181799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1925204250</v>
      </c>
      <c r="D48" s="40">
        <f>+D28+D32+D38+D42+D47</f>
        <v>0</v>
      </c>
      <c r="E48" s="41">
        <f t="shared" si="9"/>
        <v>2270007094</v>
      </c>
      <c r="F48" s="42">
        <f t="shared" si="9"/>
        <v>2426706368</v>
      </c>
      <c r="G48" s="42">
        <f t="shared" si="9"/>
        <v>68488481</v>
      </c>
      <c r="H48" s="42">
        <f t="shared" si="9"/>
        <v>159212822</v>
      </c>
      <c r="I48" s="42">
        <f t="shared" si="9"/>
        <v>171316695</v>
      </c>
      <c r="J48" s="42">
        <f t="shared" si="9"/>
        <v>399017998</v>
      </c>
      <c r="K48" s="42">
        <f t="shared" si="9"/>
        <v>150059839</v>
      </c>
      <c r="L48" s="42">
        <f t="shared" si="9"/>
        <v>162297892</v>
      </c>
      <c r="M48" s="42">
        <f t="shared" si="9"/>
        <v>175385850</v>
      </c>
      <c r="N48" s="42">
        <f t="shared" si="9"/>
        <v>487743581</v>
      </c>
      <c r="O48" s="42">
        <f t="shared" si="9"/>
        <v>130417161</v>
      </c>
      <c r="P48" s="42">
        <f t="shared" si="9"/>
        <v>161721075</v>
      </c>
      <c r="Q48" s="42">
        <f t="shared" si="9"/>
        <v>162468649</v>
      </c>
      <c r="R48" s="42">
        <f t="shared" si="9"/>
        <v>454606885</v>
      </c>
      <c r="S48" s="42">
        <f t="shared" si="9"/>
        <v>129691528</v>
      </c>
      <c r="T48" s="42">
        <f t="shared" si="9"/>
        <v>143232367</v>
      </c>
      <c r="U48" s="42">
        <f t="shared" si="9"/>
        <v>172279436</v>
      </c>
      <c r="V48" s="42">
        <f t="shared" si="9"/>
        <v>445203331</v>
      </c>
      <c r="W48" s="42">
        <f t="shared" si="9"/>
        <v>1786571795</v>
      </c>
      <c r="X48" s="42">
        <f t="shared" si="9"/>
        <v>2426706368</v>
      </c>
      <c r="Y48" s="42">
        <f t="shared" si="9"/>
        <v>-640134573</v>
      </c>
      <c r="Z48" s="43">
        <f>+IF(X48&lt;&gt;0,+(Y48/X48)*100,0)</f>
        <v>-26.37874039649778</v>
      </c>
      <c r="AA48" s="40">
        <f>+AA28+AA32+AA38+AA42+AA47</f>
        <v>2426706368</v>
      </c>
    </row>
    <row r="49" spans="1:27" ht="12.75">
      <c r="A49" s="14" t="s">
        <v>76</v>
      </c>
      <c r="B49" s="15"/>
      <c r="C49" s="44">
        <f aca="true" t="shared" si="10" ref="C49:Y49">+C25-C48</f>
        <v>107273000</v>
      </c>
      <c r="D49" s="44">
        <f>+D25-D48</f>
        <v>0</v>
      </c>
      <c r="E49" s="45">
        <f t="shared" si="10"/>
        <v>9421427</v>
      </c>
      <c r="F49" s="46">
        <f t="shared" si="10"/>
        <v>22396137</v>
      </c>
      <c r="G49" s="46">
        <f t="shared" si="10"/>
        <v>36665502</v>
      </c>
      <c r="H49" s="46">
        <f t="shared" si="10"/>
        <v>-24051160</v>
      </c>
      <c r="I49" s="46">
        <f t="shared" si="10"/>
        <v>15250343</v>
      </c>
      <c r="J49" s="46">
        <f t="shared" si="10"/>
        <v>27864685</v>
      </c>
      <c r="K49" s="46">
        <f t="shared" si="10"/>
        <v>-27688376</v>
      </c>
      <c r="L49" s="46">
        <f t="shared" si="10"/>
        <v>-36234503</v>
      </c>
      <c r="M49" s="46">
        <f t="shared" si="10"/>
        <v>-4419406</v>
      </c>
      <c r="N49" s="46">
        <f t="shared" si="10"/>
        <v>-68342285</v>
      </c>
      <c r="O49" s="46">
        <f t="shared" si="10"/>
        <v>-12686342</v>
      </c>
      <c r="P49" s="46">
        <f t="shared" si="10"/>
        <v>138114535</v>
      </c>
      <c r="Q49" s="46">
        <f t="shared" si="10"/>
        <v>-35656787</v>
      </c>
      <c r="R49" s="46">
        <f t="shared" si="10"/>
        <v>89771406</v>
      </c>
      <c r="S49" s="46">
        <f t="shared" si="10"/>
        <v>-18329939</v>
      </c>
      <c r="T49" s="46">
        <f t="shared" si="10"/>
        <v>-33128974</v>
      </c>
      <c r="U49" s="46">
        <f t="shared" si="10"/>
        <v>-53096294</v>
      </c>
      <c r="V49" s="46">
        <f t="shared" si="10"/>
        <v>-104555207</v>
      </c>
      <c r="W49" s="46">
        <f t="shared" si="10"/>
        <v>-55261401</v>
      </c>
      <c r="X49" s="46">
        <f>IF(F25=F48,0,X25-X48)</f>
        <v>22396137</v>
      </c>
      <c r="Y49" s="46">
        <f t="shared" si="10"/>
        <v>-77657538</v>
      </c>
      <c r="Z49" s="47">
        <f>+IF(X49&lt;&gt;0,+(Y49/X49)*100,0)</f>
        <v>-346.7452355734384</v>
      </c>
      <c r="AA49" s="44">
        <f>+AA25-AA48</f>
        <v>22396137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976519850</v>
      </c>
      <c r="D5" s="19">
        <f>SUM(D6:D8)</f>
        <v>0</v>
      </c>
      <c r="E5" s="20">
        <f t="shared" si="0"/>
        <v>924651049</v>
      </c>
      <c r="F5" s="21">
        <f t="shared" si="0"/>
        <v>927052663</v>
      </c>
      <c r="G5" s="21">
        <f t="shared" si="0"/>
        <v>73826250</v>
      </c>
      <c r="H5" s="21">
        <f t="shared" si="0"/>
        <v>76631996</v>
      </c>
      <c r="I5" s="21">
        <f t="shared" si="0"/>
        <v>79658486</v>
      </c>
      <c r="J5" s="21">
        <f t="shared" si="0"/>
        <v>230116732</v>
      </c>
      <c r="K5" s="21">
        <f t="shared" si="0"/>
        <v>76857479</v>
      </c>
      <c r="L5" s="21">
        <f t="shared" si="0"/>
        <v>74361372</v>
      </c>
      <c r="M5" s="21">
        <f t="shared" si="0"/>
        <v>76535267</v>
      </c>
      <c r="N5" s="21">
        <f t="shared" si="0"/>
        <v>227754118</v>
      </c>
      <c r="O5" s="21">
        <f t="shared" si="0"/>
        <v>78311702</v>
      </c>
      <c r="P5" s="21">
        <f t="shared" si="0"/>
        <v>76957283</v>
      </c>
      <c r="Q5" s="21">
        <f t="shared" si="0"/>
        <v>77138690</v>
      </c>
      <c r="R5" s="21">
        <f t="shared" si="0"/>
        <v>232407675</v>
      </c>
      <c r="S5" s="21">
        <f t="shared" si="0"/>
        <v>76879539</v>
      </c>
      <c r="T5" s="21">
        <f t="shared" si="0"/>
        <v>77337146</v>
      </c>
      <c r="U5" s="21">
        <f t="shared" si="0"/>
        <v>78176484</v>
      </c>
      <c r="V5" s="21">
        <f t="shared" si="0"/>
        <v>232393169</v>
      </c>
      <c r="W5" s="21">
        <f t="shared" si="0"/>
        <v>922671694</v>
      </c>
      <c r="X5" s="21">
        <f t="shared" si="0"/>
        <v>927052663</v>
      </c>
      <c r="Y5" s="21">
        <f t="shared" si="0"/>
        <v>-4380969</v>
      </c>
      <c r="Z5" s="4">
        <f>+IF(X5&lt;&gt;0,+(Y5/X5)*100,0)</f>
        <v>-0.47256959338457777</v>
      </c>
      <c r="AA5" s="19">
        <f>SUM(AA6:AA8)</f>
        <v>927052663</v>
      </c>
    </row>
    <row r="6" spans="1:27" ht="12.75">
      <c r="A6" s="5" t="s">
        <v>32</v>
      </c>
      <c r="B6" s="3"/>
      <c r="C6" s="22">
        <v>655520</v>
      </c>
      <c r="D6" s="22"/>
      <c r="E6" s="23">
        <v>1016364</v>
      </c>
      <c r="F6" s="24">
        <v>1016364</v>
      </c>
      <c r="G6" s="24">
        <v>545</v>
      </c>
      <c r="H6" s="24">
        <v>518</v>
      </c>
      <c r="I6" s="24">
        <v>117</v>
      </c>
      <c r="J6" s="24">
        <v>1180</v>
      </c>
      <c r="K6" s="24"/>
      <c r="L6" s="24">
        <v>666348</v>
      </c>
      <c r="M6" s="24">
        <v>552</v>
      </c>
      <c r="N6" s="24">
        <v>666900</v>
      </c>
      <c r="O6" s="24">
        <v>28646</v>
      </c>
      <c r="P6" s="24">
        <v>11821</v>
      </c>
      <c r="Q6" s="24">
        <v>135</v>
      </c>
      <c r="R6" s="24">
        <v>40602</v>
      </c>
      <c r="S6" s="24"/>
      <c r="T6" s="24">
        <v>20016</v>
      </c>
      <c r="U6" s="24"/>
      <c r="V6" s="24">
        <v>20016</v>
      </c>
      <c r="W6" s="24">
        <v>728698</v>
      </c>
      <c r="X6" s="24">
        <v>1016364</v>
      </c>
      <c r="Y6" s="24">
        <v>-287666</v>
      </c>
      <c r="Z6" s="6">
        <v>-28.3</v>
      </c>
      <c r="AA6" s="22">
        <v>1016364</v>
      </c>
    </row>
    <row r="7" spans="1:27" ht="12.75">
      <c r="A7" s="5" t="s">
        <v>33</v>
      </c>
      <c r="B7" s="3"/>
      <c r="C7" s="25">
        <v>975864330</v>
      </c>
      <c r="D7" s="25"/>
      <c r="E7" s="26">
        <v>923634685</v>
      </c>
      <c r="F7" s="27">
        <v>926036299</v>
      </c>
      <c r="G7" s="27">
        <v>73825705</v>
      </c>
      <c r="H7" s="27">
        <v>76631478</v>
      </c>
      <c r="I7" s="27">
        <v>79658369</v>
      </c>
      <c r="J7" s="27">
        <v>230115552</v>
      </c>
      <c r="K7" s="27">
        <v>76857479</v>
      </c>
      <c r="L7" s="27">
        <v>73695024</v>
      </c>
      <c r="M7" s="27">
        <v>76534715</v>
      </c>
      <c r="N7" s="27">
        <v>227087218</v>
      </c>
      <c r="O7" s="27">
        <v>78283056</v>
      </c>
      <c r="P7" s="27">
        <v>76945462</v>
      </c>
      <c r="Q7" s="27">
        <v>77138555</v>
      </c>
      <c r="R7" s="27">
        <v>232367073</v>
      </c>
      <c r="S7" s="27">
        <v>76879539</v>
      </c>
      <c r="T7" s="27">
        <v>77317130</v>
      </c>
      <c r="U7" s="27">
        <v>78176484</v>
      </c>
      <c r="V7" s="27">
        <v>232373153</v>
      </c>
      <c r="W7" s="27">
        <v>921942996</v>
      </c>
      <c r="X7" s="27">
        <v>926036299</v>
      </c>
      <c r="Y7" s="27">
        <v>-4093303</v>
      </c>
      <c r="Z7" s="7">
        <v>-0.44</v>
      </c>
      <c r="AA7" s="25">
        <v>926036299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263798572</v>
      </c>
      <c r="D9" s="19">
        <f>SUM(D10:D14)</f>
        <v>0</v>
      </c>
      <c r="E9" s="20">
        <f t="shared" si="1"/>
        <v>223446864</v>
      </c>
      <c r="F9" s="21">
        <f t="shared" si="1"/>
        <v>223446864</v>
      </c>
      <c r="G9" s="21">
        <f t="shared" si="1"/>
        <v>9184868</v>
      </c>
      <c r="H9" s="21">
        <f t="shared" si="1"/>
        <v>10678671</v>
      </c>
      <c r="I9" s="21">
        <f t="shared" si="1"/>
        <v>4026589</v>
      </c>
      <c r="J9" s="21">
        <f t="shared" si="1"/>
        <v>23890128</v>
      </c>
      <c r="K9" s="21">
        <f t="shared" si="1"/>
        <v>4599684</v>
      </c>
      <c r="L9" s="21">
        <f t="shared" si="1"/>
        <v>4096903</v>
      </c>
      <c r="M9" s="21">
        <f t="shared" si="1"/>
        <v>4182471</v>
      </c>
      <c r="N9" s="21">
        <f t="shared" si="1"/>
        <v>12879058</v>
      </c>
      <c r="O9" s="21">
        <f t="shared" si="1"/>
        <v>4440097</v>
      </c>
      <c r="P9" s="21">
        <f t="shared" si="1"/>
        <v>18371776</v>
      </c>
      <c r="Q9" s="21">
        <f t="shared" si="1"/>
        <v>10541051</v>
      </c>
      <c r="R9" s="21">
        <f t="shared" si="1"/>
        <v>33352924</v>
      </c>
      <c r="S9" s="21">
        <f t="shared" si="1"/>
        <v>8926789</v>
      </c>
      <c r="T9" s="21">
        <f t="shared" si="1"/>
        <v>-2189075</v>
      </c>
      <c r="U9" s="21">
        <f t="shared" si="1"/>
        <v>8735664</v>
      </c>
      <c r="V9" s="21">
        <f t="shared" si="1"/>
        <v>15473378</v>
      </c>
      <c r="W9" s="21">
        <f t="shared" si="1"/>
        <v>85595488</v>
      </c>
      <c r="X9" s="21">
        <f t="shared" si="1"/>
        <v>223446864</v>
      </c>
      <c r="Y9" s="21">
        <f t="shared" si="1"/>
        <v>-137851376</v>
      </c>
      <c r="Z9" s="4">
        <f>+IF(X9&lt;&gt;0,+(Y9/X9)*100,0)</f>
        <v>-61.693135241316256</v>
      </c>
      <c r="AA9" s="19">
        <f>SUM(AA10:AA14)</f>
        <v>223446864</v>
      </c>
    </row>
    <row r="10" spans="1:27" ht="12.75">
      <c r="A10" s="5" t="s">
        <v>36</v>
      </c>
      <c r="B10" s="3"/>
      <c r="C10" s="22">
        <v>209338402</v>
      </c>
      <c r="D10" s="22"/>
      <c r="E10" s="23">
        <v>145233295</v>
      </c>
      <c r="F10" s="24">
        <v>145233295</v>
      </c>
      <c r="G10" s="24">
        <v>2786126</v>
      </c>
      <c r="H10" s="24">
        <v>4411380</v>
      </c>
      <c r="I10" s="24">
        <v>3265542</v>
      </c>
      <c r="J10" s="24">
        <v>10463048</v>
      </c>
      <c r="K10" s="24">
        <v>3888755</v>
      </c>
      <c r="L10" s="24">
        <v>3376792</v>
      </c>
      <c r="M10" s="24">
        <v>3445254</v>
      </c>
      <c r="N10" s="24">
        <v>10710801</v>
      </c>
      <c r="O10" s="24">
        <v>3660623</v>
      </c>
      <c r="P10" s="24">
        <v>3709528</v>
      </c>
      <c r="Q10" s="24">
        <v>2531901</v>
      </c>
      <c r="R10" s="24">
        <v>9902052</v>
      </c>
      <c r="S10" s="24">
        <v>834738</v>
      </c>
      <c r="T10" s="24">
        <v>904786</v>
      </c>
      <c r="U10" s="24">
        <v>1481244</v>
      </c>
      <c r="V10" s="24">
        <v>3220768</v>
      </c>
      <c r="W10" s="24">
        <v>34296669</v>
      </c>
      <c r="X10" s="24">
        <v>145233295</v>
      </c>
      <c r="Y10" s="24">
        <v>-110936626</v>
      </c>
      <c r="Z10" s="6">
        <v>-76.39</v>
      </c>
      <c r="AA10" s="22">
        <v>145233295</v>
      </c>
    </row>
    <row r="11" spans="1:27" ht="12.75">
      <c r="A11" s="5" t="s">
        <v>37</v>
      </c>
      <c r="B11" s="3"/>
      <c r="C11" s="22">
        <v>345669</v>
      </c>
      <c r="D11" s="22"/>
      <c r="E11" s="23">
        <v>644989</v>
      </c>
      <c r="F11" s="24">
        <v>644989</v>
      </c>
      <c r="G11" s="24">
        <v>461</v>
      </c>
      <c r="H11" s="24">
        <v>894</v>
      </c>
      <c r="I11" s="24">
        <v>1607</v>
      </c>
      <c r="J11" s="24">
        <v>2962</v>
      </c>
      <c r="K11" s="24">
        <v>8299</v>
      </c>
      <c r="L11" s="24">
        <v>3771</v>
      </c>
      <c r="M11" s="24">
        <v>14532</v>
      </c>
      <c r="N11" s="24">
        <v>26602</v>
      </c>
      <c r="O11" s="24">
        <v>16978</v>
      </c>
      <c r="P11" s="24">
        <v>1147</v>
      </c>
      <c r="Q11" s="24">
        <v>537</v>
      </c>
      <c r="R11" s="24">
        <v>18662</v>
      </c>
      <c r="S11" s="24"/>
      <c r="T11" s="24"/>
      <c r="U11" s="24"/>
      <c r="V11" s="24"/>
      <c r="W11" s="24">
        <v>48226</v>
      </c>
      <c r="X11" s="24">
        <v>644989</v>
      </c>
      <c r="Y11" s="24">
        <v>-596763</v>
      </c>
      <c r="Z11" s="6">
        <v>-92.52</v>
      </c>
      <c r="AA11" s="22">
        <v>644989</v>
      </c>
    </row>
    <row r="12" spans="1:27" ht="12.75">
      <c r="A12" s="5" t="s">
        <v>38</v>
      </c>
      <c r="B12" s="3"/>
      <c r="C12" s="22">
        <v>777293</v>
      </c>
      <c r="D12" s="22"/>
      <c r="E12" s="23">
        <v>1041119</v>
      </c>
      <c r="F12" s="24">
        <v>1041119</v>
      </c>
      <c r="G12" s="24">
        <v>35614</v>
      </c>
      <c r="H12" s="24">
        <v>93244</v>
      </c>
      <c r="I12" s="24">
        <v>75476</v>
      </c>
      <c r="J12" s="24">
        <v>204334</v>
      </c>
      <c r="K12" s="24">
        <v>41371</v>
      </c>
      <c r="L12" s="24">
        <v>32704</v>
      </c>
      <c r="M12" s="24">
        <v>45546</v>
      </c>
      <c r="N12" s="24">
        <v>119621</v>
      </c>
      <c r="O12" s="24">
        <v>85227</v>
      </c>
      <c r="P12" s="24">
        <v>50584</v>
      </c>
      <c r="Q12" s="24">
        <v>16775</v>
      </c>
      <c r="R12" s="24">
        <v>152586</v>
      </c>
      <c r="S12" s="24">
        <v>725</v>
      </c>
      <c r="T12" s="24">
        <v>134575</v>
      </c>
      <c r="U12" s="24">
        <v>-110777</v>
      </c>
      <c r="V12" s="24">
        <v>24523</v>
      </c>
      <c r="W12" s="24">
        <v>501064</v>
      </c>
      <c r="X12" s="24">
        <v>1041119</v>
      </c>
      <c r="Y12" s="24">
        <v>-540055</v>
      </c>
      <c r="Z12" s="6">
        <v>-51.87</v>
      </c>
      <c r="AA12" s="22">
        <v>1041119</v>
      </c>
    </row>
    <row r="13" spans="1:27" ht="12.75">
      <c r="A13" s="5" t="s">
        <v>39</v>
      </c>
      <c r="B13" s="3"/>
      <c r="C13" s="22">
        <v>11494761</v>
      </c>
      <c r="D13" s="22"/>
      <c r="E13" s="23">
        <v>12057712</v>
      </c>
      <c r="F13" s="24">
        <v>12057712</v>
      </c>
      <c r="G13" s="24">
        <v>618734</v>
      </c>
      <c r="H13" s="24">
        <v>435042</v>
      </c>
      <c r="I13" s="24">
        <v>660662</v>
      </c>
      <c r="J13" s="24">
        <v>1714438</v>
      </c>
      <c r="K13" s="24">
        <v>646645</v>
      </c>
      <c r="L13" s="24">
        <v>657159</v>
      </c>
      <c r="M13" s="24">
        <v>650693</v>
      </c>
      <c r="N13" s="24">
        <v>1954497</v>
      </c>
      <c r="O13" s="24">
        <v>649459</v>
      </c>
      <c r="P13" s="24">
        <v>652497</v>
      </c>
      <c r="Q13" s="24">
        <v>658289</v>
      </c>
      <c r="R13" s="24">
        <v>1960245</v>
      </c>
      <c r="S13" s="24">
        <v>651373</v>
      </c>
      <c r="T13" s="24">
        <v>644308</v>
      </c>
      <c r="U13" s="24">
        <v>646433</v>
      </c>
      <c r="V13" s="24">
        <v>1942114</v>
      </c>
      <c r="W13" s="24">
        <v>7571294</v>
      </c>
      <c r="X13" s="24">
        <v>12057712</v>
      </c>
      <c r="Y13" s="24">
        <v>-4486418</v>
      </c>
      <c r="Z13" s="6">
        <v>-37.21</v>
      </c>
      <c r="AA13" s="22">
        <v>12057712</v>
      </c>
    </row>
    <row r="14" spans="1:27" ht="12.75">
      <c r="A14" s="5" t="s">
        <v>40</v>
      </c>
      <c r="B14" s="3"/>
      <c r="C14" s="25">
        <v>41842447</v>
      </c>
      <c r="D14" s="25"/>
      <c r="E14" s="26">
        <v>64469749</v>
      </c>
      <c r="F14" s="27">
        <v>64469749</v>
      </c>
      <c r="G14" s="27">
        <v>5743933</v>
      </c>
      <c r="H14" s="27">
        <v>5738111</v>
      </c>
      <c r="I14" s="27">
        <v>23302</v>
      </c>
      <c r="J14" s="27">
        <v>11505346</v>
      </c>
      <c r="K14" s="27">
        <v>14614</v>
      </c>
      <c r="L14" s="27">
        <v>26477</v>
      </c>
      <c r="M14" s="27">
        <v>26446</v>
      </c>
      <c r="N14" s="27">
        <v>67537</v>
      </c>
      <c r="O14" s="27">
        <v>27810</v>
      </c>
      <c r="P14" s="27">
        <v>13958020</v>
      </c>
      <c r="Q14" s="27">
        <v>7333549</v>
      </c>
      <c r="R14" s="27">
        <v>21319379</v>
      </c>
      <c r="S14" s="27">
        <v>7439953</v>
      </c>
      <c r="T14" s="27">
        <v>-3872744</v>
      </c>
      <c r="U14" s="27">
        <v>6718764</v>
      </c>
      <c r="V14" s="27">
        <v>10285973</v>
      </c>
      <c r="W14" s="27">
        <v>43178235</v>
      </c>
      <c r="X14" s="27">
        <v>64469749</v>
      </c>
      <c r="Y14" s="27">
        <v>-21291514</v>
      </c>
      <c r="Z14" s="7">
        <v>-33.03</v>
      </c>
      <c r="AA14" s="25">
        <v>64469749</v>
      </c>
    </row>
    <row r="15" spans="1:27" ht="12.75">
      <c r="A15" s="2" t="s">
        <v>41</v>
      </c>
      <c r="B15" s="8"/>
      <c r="C15" s="19">
        <f aca="true" t="shared" si="2" ref="C15:Y15">SUM(C16:C18)</f>
        <v>969932958</v>
      </c>
      <c r="D15" s="19">
        <f>SUM(D16:D18)</f>
        <v>0</v>
      </c>
      <c r="E15" s="20">
        <f t="shared" si="2"/>
        <v>1017085064</v>
      </c>
      <c r="F15" s="21">
        <f t="shared" si="2"/>
        <v>1029351699</v>
      </c>
      <c r="G15" s="21">
        <f t="shared" si="2"/>
        <v>323871205</v>
      </c>
      <c r="H15" s="21">
        <f t="shared" si="2"/>
        <v>1159704</v>
      </c>
      <c r="I15" s="21">
        <f t="shared" si="2"/>
        <v>1311801</v>
      </c>
      <c r="J15" s="21">
        <f t="shared" si="2"/>
        <v>326342710</v>
      </c>
      <c r="K15" s="21">
        <f t="shared" si="2"/>
        <v>3959516</v>
      </c>
      <c r="L15" s="21">
        <f t="shared" si="2"/>
        <v>4531910</v>
      </c>
      <c r="M15" s="21">
        <f t="shared" si="2"/>
        <v>264397166</v>
      </c>
      <c r="N15" s="21">
        <f t="shared" si="2"/>
        <v>272888592</v>
      </c>
      <c r="O15" s="21">
        <f t="shared" si="2"/>
        <v>3046022</v>
      </c>
      <c r="P15" s="21">
        <f t="shared" si="2"/>
        <v>5300013</v>
      </c>
      <c r="Q15" s="21">
        <f t="shared" si="2"/>
        <v>196519962</v>
      </c>
      <c r="R15" s="21">
        <f t="shared" si="2"/>
        <v>204865997</v>
      </c>
      <c r="S15" s="21">
        <f t="shared" si="2"/>
        <v>763737</v>
      </c>
      <c r="T15" s="21">
        <f t="shared" si="2"/>
        <v>6048365</v>
      </c>
      <c r="U15" s="21">
        <f t="shared" si="2"/>
        <v>3582538</v>
      </c>
      <c r="V15" s="21">
        <f t="shared" si="2"/>
        <v>10394640</v>
      </c>
      <c r="W15" s="21">
        <f t="shared" si="2"/>
        <v>814491939</v>
      </c>
      <c r="X15" s="21">
        <f t="shared" si="2"/>
        <v>1029351699</v>
      </c>
      <c r="Y15" s="21">
        <f t="shared" si="2"/>
        <v>-214859760</v>
      </c>
      <c r="Z15" s="4">
        <f>+IF(X15&lt;&gt;0,+(Y15/X15)*100,0)</f>
        <v>-20.873308919461937</v>
      </c>
      <c r="AA15" s="19">
        <f>SUM(AA16:AA18)</f>
        <v>1029351699</v>
      </c>
    </row>
    <row r="16" spans="1:27" ht="12.75">
      <c r="A16" s="5" t="s">
        <v>42</v>
      </c>
      <c r="B16" s="3"/>
      <c r="C16" s="22">
        <v>969932485</v>
      </c>
      <c r="D16" s="22"/>
      <c r="E16" s="23">
        <v>1017084674</v>
      </c>
      <c r="F16" s="24">
        <v>1029351309</v>
      </c>
      <c r="G16" s="24">
        <v>323871205</v>
      </c>
      <c r="H16" s="24">
        <v>1159704</v>
      </c>
      <c r="I16" s="24">
        <v>1311801</v>
      </c>
      <c r="J16" s="24">
        <v>326342710</v>
      </c>
      <c r="K16" s="24">
        <v>3959516</v>
      </c>
      <c r="L16" s="24">
        <v>4531910</v>
      </c>
      <c r="M16" s="24">
        <v>264397166</v>
      </c>
      <c r="N16" s="24">
        <v>272888592</v>
      </c>
      <c r="O16" s="24">
        <v>3046022</v>
      </c>
      <c r="P16" s="24">
        <v>5300013</v>
      </c>
      <c r="Q16" s="24">
        <v>196519962</v>
      </c>
      <c r="R16" s="24">
        <v>204865997</v>
      </c>
      <c r="S16" s="24">
        <v>763737</v>
      </c>
      <c r="T16" s="24">
        <v>6048365</v>
      </c>
      <c r="U16" s="24">
        <v>3582538</v>
      </c>
      <c r="V16" s="24">
        <v>10394640</v>
      </c>
      <c r="W16" s="24">
        <v>814491939</v>
      </c>
      <c r="X16" s="24">
        <v>1029351309</v>
      </c>
      <c r="Y16" s="24">
        <v>-214859370</v>
      </c>
      <c r="Z16" s="6">
        <v>-20.87</v>
      </c>
      <c r="AA16" s="22">
        <v>1029351309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>
        <v>473</v>
      </c>
      <c r="D18" s="22"/>
      <c r="E18" s="23">
        <v>390</v>
      </c>
      <c r="F18" s="24">
        <v>390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390</v>
      </c>
      <c r="Y18" s="24">
        <v>-390</v>
      </c>
      <c r="Z18" s="6">
        <v>-100</v>
      </c>
      <c r="AA18" s="22">
        <v>390</v>
      </c>
    </row>
    <row r="19" spans="1:27" ht="12.75">
      <c r="A19" s="2" t="s">
        <v>45</v>
      </c>
      <c r="B19" s="8"/>
      <c r="C19" s="19">
        <f aca="true" t="shared" si="3" ref="C19:Y19">SUM(C20:C23)</f>
        <v>3635079244</v>
      </c>
      <c r="D19" s="19">
        <f>SUM(D20:D23)</f>
        <v>0</v>
      </c>
      <c r="E19" s="20">
        <f t="shared" si="3"/>
        <v>3824811507</v>
      </c>
      <c r="F19" s="21">
        <f t="shared" si="3"/>
        <v>3974811507</v>
      </c>
      <c r="G19" s="21">
        <f t="shared" si="3"/>
        <v>344153369</v>
      </c>
      <c r="H19" s="21">
        <f t="shared" si="3"/>
        <v>434177000</v>
      </c>
      <c r="I19" s="21">
        <f t="shared" si="3"/>
        <v>408047426</v>
      </c>
      <c r="J19" s="21">
        <f t="shared" si="3"/>
        <v>1186377795</v>
      </c>
      <c r="K19" s="21">
        <f t="shared" si="3"/>
        <v>331389204</v>
      </c>
      <c r="L19" s="21">
        <f t="shared" si="3"/>
        <v>318063796</v>
      </c>
      <c r="M19" s="21">
        <f t="shared" si="3"/>
        <v>331373419</v>
      </c>
      <c r="N19" s="21">
        <f t="shared" si="3"/>
        <v>980826419</v>
      </c>
      <c r="O19" s="21">
        <f t="shared" si="3"/>
        <v>324719580</v>
      </c>
      <c r="P19" s="21">
        <f t="shared" si="3"/>
        <v>324223943</v>
      </c>
      <c r="Q19" s="21">
        <f t="shared" si="3"/>
        <v>312654819</v>
      </c>
      <c r="R19" s="21">
        <f t="shared" si="3"/>
        <v>961598342</v>
      </c>
      <c r="S19" s="21">
        <f t="shared" si="3"/>
        <v>345377959</v>
      </c>
      <c r="T19" s="21">
        <f t="shared" si="3"/>
        <v>258207852</v>
      </c>
      <c r="U19" s="21">
        <f t="shared" si="3"/>
        <v>329569584</v>
      </c>
      <c r="V19" s="21">
        <f t="shared" si="3"/>
        <v>933155395</v>
      </c>
      <c r="W19" s="21">
        <f t="shared" si="3"/>
        <v>4061957951</v>
      </c>
      <c r="X19" s="21">
        <f t="shared" si="3"/>
        <v>3974811507</v>
      </c>
      <c r="Y19" s="21">
        <f t="shared" si="3"/>
        <v>87146444</v>
      </c>
      <c r="Z19" s="4">
        <f>+IF(X19&lt;&gt;0,+(Y19/X19)*100,0)</f>
        <v>2.192467337042959</v>
      </c>
      <c r="AA19" s="19">
        <f>SUM(AA20:AA23)</f>
        <v>3974811507</v>
      </c>
    </row>
    <row r="20" spans="1:27" ht="12.75">
      <c r="A20" s="5" t="s">
        <v>46</v>
      </c>
      <c r="B20" s="3"/>
      <c r="C20" s="22">
        <v>2012860312</v>
      </c>
      <c r="D20" s="22"/>
      <c r="E20" s="23">
        <v>2177205236</v>
      </c>
      <c r="F20" s="24">
        <v>2327205236</v>
      </c>
      <c r="G20" s="24">
        <v>219558224</v>
      </c>
      <c r="H20" s="24">
        <v>279823654</v>
      </c>
      <c r="I20" s="24">
        <v>255519832</v>
      </c>
      <c r="J20" s="24">
        <v>754901710</v>
      </c>
      <c r="K20" s="24">
        <v>193219667</v>
      </c>
      <c r="L20" s="24">
        <v>185028194</v>
      </c>
      <c r="M20" s="24">
        <v>195675651</v>
      </c>
      <c r="N20" s="24">
        <v>573923512</v>
      </c>
      <c r="O20" s="24">
        <v>193542630</v>
      </c>
      <c r="P20" s="24">
        <v>198741329</v>
      </c>
      <c r="Q20" s="24">
        <v>191733231</v>
      </c>
      <c r="R20" s="24">
        <v>584017190</v>
      </c>
      <c r="S20" s="24">
        <v>203495476</v>
      </c>
      <c r="T20" s="24">
        <v>121173264</v>
      </c>
      <c r="U20" s="24">
        <v>179992344</v>
      </c>
      <c r="V20" s="24">
        <v>504661084</v>
      </c>
      <c r="W20" s="24">
        <v>2417503496</v>
      </c>
      <c r="X20" s="24">
        <v>2327205236</v>
      </c>
      <c r="Y20" s="24">
        <v>90298260</v>
      </c>
      <c r="Z20" s="6">
        <v>3.88</v>
      </c>
      <c r="AA20" s="22">
        <v>2327205236</v>
      </c>
    </row>
    <row r="21" spans="1:27" ht="12.75">
      <c r="A21" s="5" t="s">
        <v>47</v>
      </c>
      <c r="B21" s="3"/>
      <c r="C21" s="22">
        <v>1100277745</v>
      </c>
      <c r="D21" s="22"/>
      <c r="E21" s="23">
        <v>1133619655</v>
      </c>
      <c r="F21" s="24">
        <v>1133619655</v>
      </c>
      <c r="G21" s="24">
        <v>83422509</v>
      </c>
      <c r="H21" s="24">
        <v>109232110</v>
      </c>
      <c r="I21" s="24">
        <v>109211413</v>
      </c>
      <c r="J21" s="24">
        <v>301866032</v>
      </c>
      <c r="K21" s="24">
        <v>95122849</v>
      </c>
      <c r="L21" s="24">
        <v>89912797</v>
      </c>
      <c r="M21" s="24">
        <v>92742089</v>
      </c>
      <c r="N21" s="24">
        <v>277777735</v>
      </c>
      <c r="O21" s="24">
        <v>88703754</v>
      </c>
      <c r="P21" s="24">
        <v>82883012</v>
      </c>
      <c r="Q21" s="24">
        <v>69523525</v>
      </c>
      <c r="R21" s="24">
        <v>241110291</v>
      </c>
      <c r="S21" s="24">
        <v>97281392</v>
      </c>
      <c r="T21" s="24">
        <v>93431346</v>
      </c>
      <c r="U21" s="24">
        <v>105886660</v>
      </c>
      <c r="V21" s="24">
        <v>296599398</v>
      </c>
      <c r="W21" s="24">
        <v>1117353456</v>
      </c>
      <c r="X21" s="24">
        <v>1133619655</v>
      </c>
      <c r="Y21" s="24">
        <v>-16266199</v>
      </c>
      <c r="Z21" s="6">
        <v>-1.43</v>
      </c>
      <c r="AA21" s="22">
        <v>1133619655</v>
      </c>
    </row>
    <row r="22" spans="1:27" ht="12.75">
      <c r="A22" s="5" t="s">
        <v>48</v>
      </c>
      <c r="B22" s="3"/>
      <c r="C22" s="25">
        <v>343438486</v>
      </c>
      <c r="D22" s="25"/>
      <c r="E22" s="26">
        <v>341057191</v>
      </c>
      <c r="F22" s="27">
        <v>341057191</v>
      </c>
      <c r="G22" s="27">
        <v>27225148</v>
      </c>
      <c r="H22" s="27">
        <v>31193803</v>
      </c>
      <c r="I22" s="27">
        <v>29438153</v>
      </c>
      <c r="J22" s="27">
        <v>87857104</v>
      </c>
      <c r="K22" s="27">
        <v>29186696</v>
      </c>
      <c r="L22" s="27">
        <v>29285383</v>
      </c>
      <c r="M22" s="27">
        <v>29085841</v>
      </c>
      <c r="N22" s="27">
        <v>87557920</v>
      </c>
      <c r="O22" s="27">
        <v>28618702</v>
      </c>
      <c r="P22" s="27">
        <v>28771269</v>
      </c>
      <c r="Q22" s="27">
        <v>30333752</v>
      </c>
      <c r="R22" s="27">
        <v>87723723</v>
      </c>
      <c r="S22" s="27">
        <v>30620899</v>
      </c>
      <c r="T22" s="27">
        <v>29708787</v>
      </c>
      <c r="U22" s="27">
        <v>29821390</v>
      </c>
      <c r="V22" s="27">
        <v>90151076</v>
      </c>
      <c r="W22" s="27">
        <v>353289823</v>
      </c>
      <c r="X22" s="27">
        <v>341057191</v>
      </c>
      <c r="Y22" s="27">
        <v>12232632</v>
      </c>
      <c r="Z22" s="7">
        <v>3.59</v>
      </c>
      <c r="AA22" s="25">
        <v>341057191</v>
      </c>
    </row>
    <row r="23" spans="1:27" ht="12.75">
      <c r="A23" s="5" t="s">
        <v>49</v>
      </c>
      <c r="B23" s="3"/>
      <c r="C23" s="22">
        <v>178502701</v>
      </c>
      <c r="D23" s="22"/>
      <c r="E23" s="23">
        <v>172929425</v>
      </c>
      <c r="F23" s="24">
        <v>172929425</v>
      </c>
      <c r="G23" s="24">
        <v>13947488</v>
      </c>
      <c r="H23" s="24">
        <v>13927433</v>
      </c>
      <c r="I23" s="24">
        <v>13878028</v>
      </c>
      <c r="J23" s="24">
        <v>41752949</v>
      </c>
      <c r="K23" s="24">
        <v>13859992</v>
      </c>
      <c r="L23" s="24">
        <v>13837422</v>
      </c>
      <c r="M23" s="24">
        <v>13869838</v>
      </c>
      <c r="N23" s="24">
        <v>41567252</v>
      </c>
      <c r="O23" s="24">
        <v>13854494</v>
      </c>
      <c r="P23" s="24">
        <v>13828333</v>
      </c>
      <c r="Q23" s="24">
        <v>21064311</v>
      </c>
      <c r="R23" s="24">
        <v>48747138</v>
      </c>
      <c r="S23" s="24">
        <v>13980192</v>
      </c>
      <c r="T23" s="24">
        <v>13894455</v>
      </c>
      <c r="U23" s="24">
        <v>13869190</v>
      </c>
      <c r="V23" s="24">
        <v>41743837</v>
      </c>
      <c r="W23" s="24">
        <v>173811176</v>
      </c>
      <c r="X23" s="24">
        <v>172929425</v>
      </c>
      <c r="Y23" s="24">
        <v>881751</v>
      </c>
      <c r="Z23" s="6">
        <v>0.51</v>
      </c>
      <c r="AA23" s="22">
        <v>172929425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5845330624</v>
      </c>
      <c r="D25" s="40">
        <f>+D5+D9+D15+D19+D24</f>
        <v>0</v>
      </c>
      <c r="E25" s="41">
        <f t="shared" si="4"/>
        <v>5989994484</v>
      </c>
      <c r="F25" s="42">
        <f t="shared" si="4"/>
        <v>6154662733</v>
      </c>
      <c r="G25" s="42">
        <f t="shared" si="4"/>
        <v>751035692</v>
      </c>
      <c r="H25" s="42">
        <f t="shared" si="4"/>
        <v>522647371</v>
      </c>
      <c r="I25" s="42">
        <f t="shared" si="4"/>
        <v>493044302</v>
      </c>
      <c r="J25" s="42">
        <f t="shared" si="4"/>
        <v>1766727365</v>
      </c>
      <c r="K25" s="42">
        <f t="shared" si="4"/>
        <v>416805883</v>
      </c>
      <c r="L25" s="42">
        <f t="shared" si="4"/>
        <v>401053981</v>
      </c>
      <c r="M25" s="42">
        <f t="shared" si="4"/>
        <v>676488323</v>
      </c>
      <c r="N25" s="42">
        <f t="shared" si="4"/>
        <v>1494348187</v>
      </c>
      <c r="O25" s="42">
        <f t="shared" si="4"/>
        <v>410517401</v>
      </c>
      <c r="P25" s="42">
        <f t="shared" si="4"/>
        <v>424853015</v>
      </c>
      <c r="Q25" s="42">
        <f t="shared" si="4"/>
        <v>596854522</v>
      </c>
      <c r="R25" s="42">
        <f t="shared" si="4"/>
        <v>1432224938</v>
      </c>
      <c r="S25" s="42">
        <f t="shared" si="4"/>
        <v>431948024</v>
      </c>
      <c r="T25" s="42">
        <f t="shared" si="4"/>
        <v>339404288</v>
      </c>
      <c r="U25" s="42">
        <f t="shared" si="4"/>
        <v>420064270</v>
      </c>
      <c r="V25" s="42">
        <f t="shared" si="4"/>
        <v>1191416582</v>
      </c>
      <c r="W25" s="42">
        <f t="shared" si="4"/>
        <v>5884717072</v>
      </c>
      <c r="X25" s="42">
        <f t="shared" si="4"/>
        <v>6154662733</v>
      </c>
      <c r="Y25" s="42">
        <f t="shared" si="4"/>
        <v>-269945661</v>
      </c>
      <c r="Z25" s="43">
        <f>+IF(X25&lt;&gt;0,+(Y25/X25)*100,0)</f>
        <v>-4.386034990229577</v>
      </c>
      <c r="AA25" s="40">
        <f>+AA5+AA9+AA15+AA19+AA24</f>
        <v>6154662733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1285143900</v>
      </c>
      <c r="D28" s="19">
        <f>SUM(D29:D31)</f>
        <v>0</v>
      </c>
      <c r="E28" s="20">
        <f t="shared" si="5"/>
        <v>887101302</v>
      </c>
      <c r="F28" s="21">
        <f t="shared" si="5"/>
        <v>877672101</v>
      </c>
      <c r="G28" s="21">
        <f t="shared" si="5"/>
        <v>30641928</v>
      </c>
      <c r="H28" s="21">
        <f t="shared" si="5"/>
        <v>59570617</v>
      </c>
      <c r="I28" s="21">
        <f t="shared" si="5"/>
        <v>86872458</v>
      </c>
      <c r="J28" s="21">
        <f t="shared" si="5"/>
        <v>177085003</v>
      </c>
      <c r="K28" s="21">
        <f t="shared" si="5"/>
        <v>79594847</v>
      </c>
      <c r="L28" s="21">
        <f t="shared" si="5"/>
        <v>80956132</v>
      </c>
      <c r="M28" s="21">
        <f t="shared" si="5"/>
        <v>88479883</v>
      </c>
      <c r="N28" s="21">
        <f t="shared" si="5"/>
        <v>249030862</v>
      </c>
      <c r="O28" s="21">
        <f t="shared" si="5"/>
        <v>58574412</v>
      </c>
      <c r="P28" s="21">
        <f t="shared" si="5"/>
        <v>41577306</v>
      </c>
      <c r="Q28" s="21">
        <f t="shared" si="5"/>
        <v>58646338</v>
      </c>
      <c r="R28" s="21">
        <f t="shared" si="5"/>
        <v>158798056</v>
      </c>
      <c r="S28" s="21">
        <f t="shared" si="5"/>
        <v>48791841</v>
      </c>
      <c r="T28" s="21">
        <f t="shared" si="5"/>
        <v>50385510</v>
      </c>
      <c r="U28" s="21">
        <f t="shared" si="5"/>
        <v>114602137</v>
      </c>
      <c r="V28" s="21">
        <f t="shared" si="5"/>
        <v>213779488</v>
      </c>
      <c r="W28" s="21">
        <f t="shared" si="5"/>
        <v>798693409</v>
      </c>
      <c r="X28" s="21">
        <f t="shared" si="5"/>
        <v>877672101</v>
      </c>
      <c r="Y28" s="21">
        <f t="shared" si="5"/>
        <v>-78978692</v>
      </c>
      <c r="Z28" s="4">
        <f>+IF(X28&lt;&gt;0,+(Y28/X28)*100,0)</f>
        <v>-8.998655865899513</v>
      </c>
      <c r="AA28" s="19">
        <f>SUM(AA29:AA31)</f>
        <v>877672101</v>
      </c>
    </row>
    <row r="29" spans="1:27" ht="12.75">
      <c r="A29" s="5" t="s">
        <v>32</v>
      </c>
      <c r="B29" s="3"/>
      <c r="C29" s="22">
        <v>159684129</v>
      </c>
      <c r="D29" s="22"/>
      <c r="E29" s="23">
        <v>166367319</v>
      </c>
      <c r="F29" s="24">
        <v>159009628</v>
      </c>
      <c r="G29" s="24">
        <v>13000294</v>
      </c>
      <c r="H29" s="24">
        <v>12176387</v>
      </c>
      <c r="I29" s="24">
        <v>14024585</v>
      </c>
      <c r="J29" s="24">
        <v>39201266</v>
      </c>
      <c r="K29" s="24">
        <v>12010472</v>
      </c>
      <c r="L29" s="24">
        <v>12367279</v>
      </c>
      <c r="M29" s="24">
        <v>14510590</v>
      </c>
      <c r="N29" s="24">
        <v>38888341</v>
      </c>
      <c r="O29" s="24">
        <v>11747934</v>
      </c>
      <c r="P29" s="24">
        <v>6616032</v>
      </c>
      <c r="Q29" s="24">
        <v>11244920</v>
      </c>
      <c r="R29" s="24">
        <v>29608886</v>
      </c>
      <c r="S29" s="24">
        <v>11437923</v>
      </c>
      <c r="T29" s="24">
        <v>10593544</v>
      </c>
      <c r="U29" s="24">
        <v>11358783</v>
      </c>
      <c r="V29" s="24">
        <v>33390250</v>
      </c>
      <c r="W29" s="24">
        <v>141088743</v>
      </c>
      <c r="X29" s="24">
        <v>159009628</v>
      </c>
      <c r="Y29" s="24">
        <v>-17920885</v>
      </c>
      <c r="Z29" s="6">
        <v>-11.27</v>
      </c>
      <c r="AA29" s="22">
        <v>159009628</v>
      </c>
    </row>
    <row r="30" spans="1:27" ht="12.75">
      <c r="A30" s="5" t="s">
        <v>33</v>
      </c>
      <c r="B30" s="3"/>
      <c r="C30" s="25">
        <v>1109567599</v>
      </c>
      <c r="D30" s="25"/>
      <c r="E30" s="26">
        <v>706503689</v>
      </c>
      <c r="F30" s="27">
        <v>703138868</v>
      </c>
      <c r="G30" s="27">
        <v>16256758</v>
      </c>
      <c r="H30" s="27">
        <v>46022525</v>
      </c>
      <c r="I30" s="27">
        <v>71404543</v>
      </c>
      <c r="J30" s="27">
        <v>133683826</v>
      </c>
      <c r="K30" s="27">
        <v>66196444</v>
      </c>
      <c r="L30" s="27">
        <v>67314362</v>
      </c>
      <c r="M30" s="27">
        <v>72783980</v>
      </c>
      <c r="N30" s="27">
        <v>206294786</v>
      </c>
      <c r="O30" s="27">
        <v>45603607</v>
      </c>
      <c r="P30" s="27">
        <v>33639074</v>
      </c>
      <c r="Q30" s="27">
        <v>45930737</v>
      </c>
      <c r="R30" s="27">
        <v>125173418</v>
      </c>
      <c r="S30" s="27">
        <v>36046552</v>
      </c>
      <c r="T30" s="27">
        <v>38561250</v>
      </c>
      <c r="U30" s="27">
        <v>101941789</v>
      </c>
      <c r="V30" s="27">
        <v>176549591</v>
      </c>
      <c r="W30" s="27">
        <v>641701621</v>
      </c>
      <c r="X30" s="27">
        <v>703138868</v>
      </c>
      <c r="Y30" s="27">
        <v>-61437247</v>
      </c>
      <c r="Z30" s="7">
        <v>-8.74</v>
      </c>
      <c r="AA30" s="25">
        <v>703138868</v>
      </c>
    </row>
    <row r="31" spans="1:27" ht="12.75">
      <c r="A31" s="5" t="s">
        <v>34</v>
      </c>
      <c r="B31" s="3"/>
      <c r="C31" s="22">
        <v>15892172</v>
      </c>
      <c r="D31" s="22"/>
      <c r="E31" s="23">
        <v>14230294</v>
      </c>
      <c r="F31" s="24">
        <v>15523605</v>
      </c>
      <c r="G31" s="24">
        <v>1384876</v>
      </c>
      <c r="H31" s="24">
        <v>1371705</v>
      </c>
      <c r="I31" s="24">
        <v>1443330</v>
      </c>
      <c r="J31" s="24">
        <v>4199911</v>
      </c>
      <c r="K31" s="24">
        <v>1387931</v>
      </c>
      <c r="L31" s="24">
        <v>1274491</v>
      </c>
      <c r="M31" s="24">
        <v>1185313</v>
      </c>
      <c r="N31" s="24">
        <v>3847735</v>
      </c>
      <c r="O31" s="24">
        <v>1222871</v>
      </c>
      <c r="P31" s="24">
        <v>1322200</v>
      </c>
      <c r="Q31" s="24">
        <v>1470681</v>
      </c>
      <c r="R31" s="24">
        <v>4015752</v>
      </c>
      <c r="S31" s="24">
        <v>1307366</v>
      </c>
      <c r="T31" s="24">
        <v>1230716</v>
      </c>
      <c r="U31" s="24">
        <v>1301565</v>
      </c>
      <c r="V31" s="24">
        <v>3839647</v>
      </c>
      <c r="W31" s="24">
        <v>15903045</v>
      </c>
      <c r="X31" s="24">
        <v>15523605</v>
      </c>
      <c r="Y31" s="24">
        <v>379440</v>
      </c>
      <c r="Z31" s="6">
        <v>2.44</v>
      </c>
      <c r="AA31" s="22">
        <v>15523605</v>
      </c>
    </row>
    <row r="32" spans="1:27" ht="12.75">
      <c r="A32" s="2" t="s">
        <v>35</v>
      </c>
      <c r="B32" s="3"/>
      <c r="C32" s="19">
        <f aca="true" t="shared" si="6" ref="C32:Y32">SUM(C33:C37)</f>
        <v>504238443</v>
      </c>
      <c r="D32" s="19">
        <f>SUM(D33:D37)</f>
        <v>0</v>
      </c>
      <c r="E32" s="20">
        <f t="shared" si="6"/>
        <v>481307466</v>
      </c>
      <c r="F32" s="21">
        <f t="shared" si="6"/>
        <v>478388229</v>
      </c>
      <c r="G32" s="21">
        <f t="shared" si="6"/>
        <v>23885169</v>
      </c>
      <c r="H32" s="21">
        <f t="shared" si="6"/>
        <v>28803562</v>
      </c>
      <c r="I32" s="21">
        <f t="shared" si="6"/>
        <v>32870675</v>
      </c>
      <c r="J32" s="21">
        <f t="shared" si="6"/>
        <v>85559406</v>
      </c>
      <c r="K32" s="21">
        <f t="shared" si="6"/>
        <v>30904601</v>
      </c>
      <c r="L32" s="21">
        <f t="shared" si="6"/>
        <v>27439481</v>
      </c>
      <c r="M32" s="21">
        <f t="shared" si="6"/>
        <v>35635224</v>
      </c>
      <c r="N32" s="21">
        <f t="shared" si="6"/>
        <v>93979306</v>
      </c>
      <c r="O32" s="21">
        <f t="shared" si="6"/>
        <v>31218487</v>
      </c>
      <c r="P32" s="21">
        <f t="shared" si="6"/>
        <v>31165394</v>
      </c>
      <c r="Q32" s="21">
        <f t="shared" si="6"/>
        <v>32223548</v>
      </c>
      <c r="R32" s="21">
        <f t="shared" si="6"/>
        <v>94607429</v>
      </c>
      <c r="S32" s="21">
        <f t="shared" si="6"/>
        <v>25630831</v>
      </c>
      <c r="T32" s="21">
        <f t="shared" si="6"/>
        <v>26386457</v>
      </c>
      <c r="U32" s="21">
        <f t="shared" si="6"/>
        <v>77816989</v>
      </c>
      <c r="V32" s="21">
        <f t="shared" si="6"/>
        <v>129834277</v>
      </c>
      <c r="W32" s="21">
        <f t="shared" si="6"/>
        <v>403980418</v>
      </c>
      <c r="X32" s="21">
        <f t="shared" si="6"/>
        <v>478388229</v>
      </c>
      <c r="Y32" s="21">
        <f t="shared" si="6"/>
        <v>-74407811</v>
      </c>
      <c r="Z32" s="4">
        <f>+IF(X32&lt;&gt;0,+(Y32/X32)*100,0)</f>
        <v>-15.553854900556091</v>
      </c>
      <c r="AA32" s="19">
        <f>SUM(AA33:AA37)</f>
        <v>478388229</v>
      </c>
    </row>
    <row r="33" spans="1:27" ht="12.75">
      <c r="A33" s="5" t="s">
        <v>36</v>
      </c>
      <c r="B33" s="3"/>
      <c r="C33" s="22">
        <v>217833812</v>
      </c>
      <c r="D33" s="22"/>
      <c r="E33" s="23">
        <v>207346567</v>
      </c>
      <c r="F33" s="24">
        <v>207243811</v>
      </c>
      <c r="G33" s="24">
        <v>3635344</v>
      </c>
      <c r="H33" s="24">
        <v>8198250</v>
      </c>
      <c r="I33" s="24">
        <v>12161085</v>
      </c>
      <c r="J33" s="24">
        <v>23994679</v>
      </c>
      <c r="K33" s="24">
        <v>8136700</v>
      </c>
      <c r="L33" s="24">
        <v>6679091</v>
      </c>
      <c r="M33" s="24">
        <v>15342003</v>
      </c>
      <c r="N33" s="24">
        <v>30157794</v>
      </c>
      <c r="O33" s="24">
        <v>8778466</v>
      </c>
      <c r="P33" s="24">
        <v>8421643</v>
      </c>
      <c r="Q33" s="24">
        <v>11646534</v>
      </c>
      <c r="R33" s="24">
        <v>28846643</v>
      </c>
      <c r="S33" s="24">
        <v>5640995</v>
      </c>
      <c r="T33" s="24">
        <v>6740056</v>
      </c>
      <c r="U33" s="24">
        <v>5322985</v>
      </c>
      <c r="V33" s="24">
        <v>17704036</v>
      </c>
      <c r="W33" s="24">
        <v>100703152</v>
      </c>
      <c r="X33" s="24">
        <v>207243811</v>
      </c>
      <c r="Y33" s="24">
        <v>-106540659</v>
      </c>
      <c r="Z33" s="6">
        <v>-51.41</v>
      </c>
      <c r="AA33" s="22">
        <v>207243811</v>
      </c>
    </row>
    <row r="34" spans="1:27" ht="12.75">
      <c r="A34" s="5" t="s">
        <v>37</v>
      </c>
      <c r="B34" s="3"/>
      <c r="C34" s="22">
        <v>27762091</v>
      </c>
      <c r="D34" s="22"/>
      <c r="E34" s="23">
        <v>30979027</v>
      </c>
      <c r="F34" s="24">
        <v>30879027</v>
      </c>
      <c r="G34" s="24">
        <v>2138484</v>
      </c>
      <c r="H34" s="24">
        <v>2100533</v>
      </c>
      <c r="I34" s="24">
        <v>2226163</v>
      </c>
      <c r="J34" s="24">
        <v>6465180</v>
      </c>
      <c r="K34" s="24">
        <v>2431680</v>
      </c>
      <c r="L34" s="24">
        <v>2171926</v>
      </c>
      <c r="M34" s="24">
        <v>2285115</v>
      </c>
      <c r="N34" s="24">
        <v>6888721</v>
      </c>
      <c r="O34" s="24">
        <v>2400908</v>
      </c>
      <c r="P34" s="24">
        <v>2875207</v>
      </c>
      <c r="Q34" s="24">
        <v>2471082</v>
      </c>
      <c r="R34" s="24">
        <v>7747197</v>
      </c>
      <c r="S34" s="24">
        <v>1736895</v>
      </c>
      <c r="T34" s="24">
        <v>1984313</v>
      </c>
      <c r="U34" s="24">
        <v>1756811</v>
      </c>
      <c r="V34" s="24">
        <v>5478019</v>
      </c>
      <c r="W34" s="24">
        <v>26579117</v>
      </c>
      <c r="X34" s="24">
        <v>30879027</v>
      </c>
      <c r="Y34" s="24">
        <v>-4299910</v>
      </c>
      <c r="Z34" s="6">
        <v>-13.93</v>
      </c>
      <c r="AA34" s="22">
        <v>30879027</v>
      </c>
    </row>
    <row r="35" spans="1:27" ht="12.75">
      <c r="A35" s="5" t="s">
        <v>38</v>
      </c>
      <c r="B35" s="3"/>
      <c r="C35" s="22">
        <v>142335960</v>
      </c>
      <c r="D35" s="22"/>
      <c r="E35" s="23">
        <v>146103582</v>
      </c>
      <c r="F35" s="24">
        <v>144593601</v>
      </c>
      <c r="G35" s="24">
        <v>12026168</v>
      </c>
      <c r="H35" s="24">
        <v>12270535</v>
      </c>
      <c r="I35" s="24">
        <v>12331843</v>
      </c>
      <c r="J35" s="24">
        <v>36628546</v>
      </c>
      <c r="K35" s="24">
        <v>12666900</v>
      </c>
      <c r="L35" s="24">
        <v>11846527</v>
      </c>
      <c r="M35" s="24">
        <v>11911979</v>
      </c>
      <c r="N35" s="24">
        <v>36425406</v>
      </c>
      <c r="O35" s="24">
        <v>12888442</v>
      </c>
      <c r="P35" s="24">
        <v>12976136</v>
      </c>
      <c r="Q35" s="24">
        <v>11816915</v>
      </c>
      <c r="R35" s="24">
        <v>37681493</v>
      </c>
      <c r="S35" s="24">
        <v>12036788</v>
      </c>
      <c r="T35" s="24">
        <v>11885785</v>
      </c>
      <c r="U35" s="24">
        <v>14732392</v>
      </c>
      <c r="V35" s="24">
        <v>38654965</v>
      </c>
      <c r="W35" s="24">
        <v>149390410</v>
      </c>
      <c r="X35" s="24">
        <v>144593601</v>
      </c>
      <c r="Y35" s="24">
        <v>4796809</v>
      </c>
      <c r="Z35" s="6">
        <v>3.32</v>
      </c>
      <c r="AA35" s="22">
        <v>144593601</v>
      </c>
    </row>
    <row r="36" spans="1:27" ht="12.75">
      <c r="A36" s="5" t="s">
        <v>39</v>
      </c>
      <c r="B36" s="3"/>
      <c r="C36" s="22">
        <v>49479362</v>
      </c>
      <c r="D36" s="22"/>
      <c r="E36" s="23">
        <v>16162259</v>
      </c>
      <c r="F36" s="24">
        <v>16162259</v>
      </c>
      <c r="G36" s="24">
        <v>606080</v>
      </c>
      <c r="H36" s="24">
        <v>772815</v>
      </c>
      <c r="I36" s="24">
        <v>721071</v>
      </c>
      <c r="J36" s="24">
        <v>2099966</v>
      </c>
      <c r="K36" s="24">
        <v>1742444</v>
      </c>
      <c r="L36" s="24">
        <v>742848</v>
      </c>
      <c r="M36" s="24">
        <v>756785</v>
      </c>
      <c r="N36" s="24">
        <v>3242077</v>
      </c>
      <c r="O36" s="24">
        <v>1750161</v>
      </c>
      <c r="P36" s="24">
        <v>735462</v>
      </c>
      <c r="Q36" s="24">
        <v>869975</v>
      </c>
      <c r="R36" s="24">
        <v>3355598</v>
      </c>
      <c r="S36" s="24">
        <v>793014</v>
      </c>
      <c r="T36" s="24">
        <v>727989</v>
      </c>
      <c r="U36" s="24">
        <v>50771069</v>
      </c>
      <c r="V36" s="24">
        <v>52292072</v>
      </c>
      <c r="W36" s="24">
        <v>60989713</v>
      </c>
      <c r="X36" s="24">
        <v>16162259</v>
      </c>
      <c r="Y36" s="24">
        <v>44827454</v>
      </c>
      <c r="Z36" s="6">
        <v>277.36</v>
      </c>
      <c r="AA36" s="22">
        <v>16162259</v>
      </c>
    </row>
    <row r="37" spans="1:27" ht="12.75">
      <c r="A37" s="5" t="s">
        <v>40</v>
      </c>
      <c r="B37" s="3"/>
      <c r="C37" s="25">
        <v>66827218</v>
      </c>
      <c r="D37" s="25"/>
      <c r="E37" s="26">
        <v>80716031</v>
      </c>
      <c r="F37" s="27">
        <v>79509531</v>
      </c>
      <c r="G37" s="27">
        <v>5479093</v>
      </c>
      <c r="H37" s="27">
        <v>5461429</v>
      </c>
      <c r="I37" s="27">
        <v>5430513</v>
      </c>
      <c r="J37" s="27">
        <v>16371035</v>
      </c>
      <c r="K37" s="27">
        <v>5926877</v>
      </c>
      <c r="L37" s="27">
        <v>5999089</v>
      </c>
      <c r="M37" s="27">
        <v>5339342</v>
      </c>
      <c r="N37" s="27">
        <v>17265308</v>
      </c>
      <c r="O37" s="27">
        <v>5400510</v>
      </c>
      <c r="P37" s="27">
        <v>6156946</v>
      </c>
      <c r="Q37" s="27">
        <v>5419042</v>
      </c>
      <c r="R37" s="27">
        <v>16976498</v>
      </c>
      <c r="S37" s="27">
        <v>5423139</v>
      </c>
      <c r="T37" s="27">
        <v>5048314</v>
      </c>
      <c r="U37" s="27">
        <v>5233732</v>
      </c>
      <c r="V37" s="27">
        <v>15705185</v>
      </c>
      <c r="W37" s="27">
        <v>66318026</v>
      </c>
      <c r="X37" s="27">
        <v>79509531</v>
      </c>
      <c r="Y37" s="27">
        <v>-13191505</v>
      </c>
      <c r="Z37" s="7">
        <v>-16.59</v>
      </c>
      <c r="AA37" s="25">
        <v>79509531</v>
      </c>
    </row>
    <row r="38" spans="1:27" ht="12.75">
      <c r="A38" s="2" t="s">
        <v>41</v>
      </c>
      <c r="B38" s="8"/>
      <c r="C38" s="19">
        <f aca="true" t="shared" si="7" ref="C38:Y38">SUM(C39:C41)</f>
        <v>465858195</v>
      </c>
      <c r="D38" s="19">
        <f>SUM(D39:D41)</f>
        <v>0</v>
      </c>
      <c r="E38" s="20">
        <f t="shared" si="7"/>
        <v>521283230</v>
      </c>
      <c r="F38" s="21">
        <f t="shared" si="7"/>
        <v>502884117</v>
      </c>
      <c r="G38" s="21">
        <f t="shared" si="7"/>
        <v>15170472</v>
      </c>
      <c r="H38" s="21">
        <f t="shared" si="7"/>
        <v>15525266</v>
      </c>
      <c r="I38" s="21">
        <f t="shared" si="7"/>
        <v>53307162</v>
      </c>
      <c r="J38" s="21">
        <f t="shared" si="7"/>
        <v>84002900</v>
      </c>
      <c r="K38" s="21">
        <f t="shared" si="7"/>
        <v>15264365</v>
      </c>
      <c r="L38" s="21">
        <f t="shared" si="7"/>
        <v>14878008</v>
      </c>
      <c r="M38" s="21">
        <f t="shared" si="7"/>
        <v>52710870</v>
      </c>
      <c r="N38" s="21">
        <f t="shared" si="7"/>
        <v>82853243</v>
      </c>
      <c r="O38" s="21">
        <f t="shared" si="7"/>
        <v>15624223</v>
      </c>
      <c r="P38" s="21">
        <f t="shared" si="7"/>
        <v>18509418</v>
      </c>
      <c r="Q38" s="21">
        <f t="shared" si="7"/>
        <v>16628902</v>
      </c>
      <c r="R38" s="21">
        <f t="shared" si="7"/>
        <v>50762543</v>
      </c>
      <c r="S38" s="21">
        <f t="shared" si="7"/>
        <v>18702007</v>
      </c>
      <c r="T38" s="21">
        <f t="shared" si="7"/>
        <v>16799805</v>
      </c>
      <c r="U38" s="21">
        <f t="shared" si="7"/>
        <v>115262529</v>
      </c>
      <c r="V38" s="21">
        <f t="shared" si="7"/>
        <v>150764341</v>
      </c>
      <c r="W38" s="21">
        <f t="shared" si="7"/>
        <v>368383027</v>
      </c>
      <c r="X38" s="21">
        <f t="shared" si="7"/>
        <v>502884117</v>
      </c>
      <c r="Y38" s="21">
        <f t="shared" si="7"/>
        <v>-134501090</v>
      </c>
      <c r="Z38" s="4">
        <f>+IF(X38&lt;&gt;0,+(Y38/X38)*100,0)</f>
        <v>-26.745941152879958</v>
      </c>
      <c r="AA38" s="19">
        <f>SUM(AA39:AA41)</f>
        <v>502884117</v>
      </c>
    </row>
    <row r="39" spans="1:27" ht="12.75">
      <c r="A39" s="5" t="s">
        <v>42</v>
      </c>
      <c r="B39" s="3"/>
      <c r="C39" s="22">
        <v>214818098</v>
      </c>
      <c r="D39" s="22"/>
      <c r="E39" s="23">
        <v>163312234</v>
      </c>
      <c r="F39" s="24">
        <v>155390028</v>
      </c>
      <c r="G39" s="24">
        <v>9386424</v>
      </c>
      <c r="H39" s="24">
        <v>10671299</v>
      </c>
      <c r="I39" s="24">
        <v>11537621</v>
      </c>
      <c r="J39" s="24">
        <v>31595344</v>
      </c>
      <c r="K39" s="24">
        <v>10305890</v>
      </c>
      <c r="L39" s="24">
        <v>10190213</v>
      </c>
      <c r="M39" s="24">
        <v>11231217</v>
      </c>
      <c r="N39" s="24">
        <v>31727320</v>
      </c>
      <c r="O39" s="24">
        <v>10553956</v>
      </c>
      <c r="P39" s="24">
        <v>10372538</v>
      </c>
      <c r="Q39" s="24">
        <v>10576143</v>
      </c>
      <c r="R39" s="24">
        <v>31502637</v>
      </c>
      <c r="S39" s="24">
        <v>12931992</v>
      </c>
      <c r="T39" s="24">
        <v>12640237</v>
      </c>
      <c r="U39" s="24">
        <v>11199017</v>
      </c>
      <c r="V39" s="24">
        <v>36771246</v>
      </c>
      <c r="W39" s="24">
        <v>131596547</v>
      </c>
      <c r="X39" s="24">
        <v>155390028</v>
      </c>
      <c r="Y39" s="24">
        <v>-23793481</v>
      </c>
      <c r="Z39" s="6">
        <v>-15.31</v>
      </c>
      <c r="AA39" s="22">
        <v>155390028</v>
      </c>
    </row>
    <row r="40" spans="1:27" ht="12.75">
      <c r="A40" s="5" t="s">
        <v>43</v>
      </c>
      <c r="B40" s="3"/>
      <c r="C40" s="22">
        <v>218510084</v>
      </c>
      <c r="D40" s="22"/>
      <c r="E40" s="23">
        <v>322989844</v>
      </c>
      <c r="F40" s="24">
        <v>313139844</v>
      </c>
      <c r="G40" s="24">
        <v>3548438</v>
      </c>
      <c r="H40" s="24">
        <v>2475788</v>
      </c>
      <c r="I40" s="24">
        <v>39638056</v>
      </c>
      <c r="J40" s="24">
        <v>45662282</v>
      </c>
      <c r="K40" s="24">
        <v>2621156</v>
      </c>
      <c r="L40" s="24">
        <v>2548066</v>
      </c>
      <c r="M40" s="24">
        <v>39350870</v>
      </c>
      <c r="N40" s="24">
        <v>44520092</v>
      </c>
      <c r="O40" s="24">
        <v>2759015</v>
      </c>
      <c r="P40" s="24">
        <v>4128909</v>
      </c>
      <c r="Q40" s="24">
        <v>3781987</v>
      </c>
      <c r="R40" s="24">
        <v>10669911</v>
      </c>
      <c r="S40" s="24">
        <v>2279850</v>
      </c>
      <c r="T40" s="24">
        <v>2226506</v>
      </c>
      <c r="U40" s="24">
        <v>99333700</v>
      </c>
      <c r="V40" s="24">
        <v>103840056</v>
      </c>
      <c r="W40" s="24">
        <v>204692341</v>
      </c>
      <c r="X40" s="24">
        <v>313139844</v>
      </c>
      <c r="Y40" s="24">
        <v>-108447503</v>
      </c>
      <c r="Z40" s="6">
        <v>-34.63</v>
      </c>
      <c r="AA40" s="22">
        <v>313139844</v>
      </c>
    </row>
    <row r="41" spans="1:27" ht="12.75">
      <c r="A41" s="5" t="s">
        <v>44</v>
      </c>
      <c r="B41" s="3"/>
      <c r="C41" s="22">
        <v>32530013</v>
      </c>
      <c r="D41" s="22"/>
      <c r="E41" s="23">
        <v>34981152</v>
      </c>
      <c r="F41" s="24">
        <v>34354245</v>
      </c>
      <c r="G41" s="24">
        <v>2235610</v>
      </c>
      <c r="H41" s="24">
        <v>2378179</v>
      </c>
      <c r="I41" s="24">
        <v>2131485</v>
      </c>
      <c r="J41" s="24">
        <v>6745274</v>
      </c>
      <c r="K41" s="24">
        <v>2337319</v>
      </c>
      <c r="L41" s="24">
        <v>2139729</v>
      </c>
      <c r="M41" s="24">
        <v>2128783</v>
      </c>
      <c r="N41" s="24">
        <v>6605831</v>
      </c>
      <c r="O41" s="24">
        <v>2311252</v>
      </c>
      <c r="P41" s="24">
        <v>4007971</v>
      </c>
      <c r="Q41" s="24">
        <v>2270772</v>
      </c>
      <c r="R41" s="24">
        <v>8589995</v>
      </c>
      <c r="S41" s="24">
        <v>3490165</v>
      </c>
      <c r="T41" s="24">
        <v>1933062</v>
      </c>
      <c r="U41" s="24">
        <v>4729812</v>
      </c>
      <c r="V41" s="24">
        <v>10153039</v>
      </c>
      <c r="W41" s="24">
        <v>32094139</v>
      </c>
      <c r="X41" s="24">
        <v>34354245</v>
      </c>
      <c r="Y41" s="24">
        <v>-2260106</v>
      </c>
      <c r="Z41" s="6">
        <v>-6.58</v>
      </c>
      <c r="AA41" s="22">
        <v>34354245</v>
      </c>
    </row>
    <row r="42" spans="1:27" ht="12.75">
      <c r="A42" s="2" t="s">
        <v>45</v>
      </c>
      <c r="B42" s="8"/>
      <c r="C42" s="19">
        <f aca="true" t="shared" si="8" ref="C42:Y42">SUM(C43:C46)</f>
        <v>4213153707</v>
      </c>
      <c r="D42" s="19">
        <f>SUM(D43:D46)</f>
        <v>0</v>
      </c>
      <c r="E42" s="20">
        <f t="shared" si="8"/>
        <v>3827466543</v>
      </c>
      <c r="F42" s="21">
        <f t="shared" si="8"/>
        <v>3959518812</v>
      </c>
      <c r="G42" s="21">
        <f t="shared" si="8"/>
        <v>27754914</v>
      </c>
      <c r="H42" s="21">
        <f t="shared" si="8"/>
        <v>32323217</v>
      </c>
      <c r="I42" s="21">
        <f t="shared" si="8"/>
        <v>701328670</v>
      </c>
      <c r="J42" s="21">
        <f t="shared" si="8"/>
        <v>761406801</v>
      </c>
      <c r="K42" s="21">
        <f t="shared" si="8"/>
        <v>238595851</v>
      </c>
      <c r="L42" s="21">
        <f t="shared" si="8"/>
        <v>309778221</v>
      </c>
      <c r="M42" s="21">
        <f t="shared" si="8"/>
        <v>331180303</v>
      </c>
      <c r="N42" s="21">
        <f t="shared" si="8"/>
        <v>879554375</v>
      </c>
      <c r="O42" s="21">
        <f t="shared" si="8"/>
        <v>386788896</v>
      </c>
      <c r="P42" s="21">
        <f t="shared" si="8"/>
        <v>287730279</v>
      </c>
      <c r="Q42" s="21">
        <f t="shared" si="8"/>
        <v>127441762</v>
      </c>
      <c r="R42" s="21">
        <f t="shared" si="8"/>
        <v>801960937</v>
      </c>
      <c r="S42" s="21">
        <f t="shared" si="8"/>
        <v>160755406</v>
      </c>
      <c r="T42" s="21">
        <f t="shared" si="8"/>
        <v>32414728</v>
      </c>
      <c r="U42" s="21">
        <f t="shared" si="8"/>
        <v>364633708</v>
      </c>
      <c r="V42" s="21">
        <f t="shared" si="8"/>
        <v>557803842</v>
      </c>
      <c r="W42" s="21">
        <f t="shared" si="8"/>
        <v>3000725955</v>
      </c>
      <c r="X42" s="21">
        <f t="shared" si="8"/>
        <v>3959518812</v>
      </c>
      <c r="Y42" s="21">
        <f t="shared" si="8"/>
        <v>-958792857</v>
      </c>
      <c r="Z42" s="4">
        <f>+IF(X42&lt;&gt;0,+(Y42/X42)*100,0)</f>
        <v>-24.21488323516014</v>
      </c>
      <c r="AA42" s="19">
        <f>SUM(AA43:AA46)</f>
        <v>3959518812</v>
      </c>
    </row>
    <row r="43" spans="1:27" ht="12.75">
      <c r="A43" s="5" t="s">
        <v>46</v>
      </c>
      <c r="B43" s="3"/>
      <c r="C43" s="22">
        <v>2006951453</v>
      </c>
      <c r="D43" s="22"/>
      <c r="E43" s="23">
        <v>1926692079</v>
      </c>
      <c r="F43" s="24">
        <v>2202246429</v>
      </c>
      <c r="G43" s="24">
        <v>12178533</v>
      </c>
      <c r="H43" s="24">
        <v>14839745</v>
      </c>
      <c r="I43" s="24">
        <v>474490035</v>
      </c>
      <c r="J43" s="24">
        <v>501508313</v>
      </c>
      <c r="K43" s="24">
        <v>117923190</v>
      </c>
      <c r="L43" s="24">
        <v>283218396</v>
      </c>
      <c r="M43" s="24">
        <v>197106219</v>
      </c>
      <c r="N43" s="24">
        <v>598247805</v>
      </c>
      <c r="O43" s="24">
        <v>187041668</v>
      </c>
      <c r="P43" s="24">
        <v>148997555</v>
      </c>
      <c r="Q43" s="24">
        <v>21317256</v>
      </c>
      <c r="R43" s="24">
        <v>357356479</v>
      </c>
      <c r="S43" s="24">
        <v>144457723</v>
      </c>
      <c r="T43" s="24">
        <v>14592878</v>
      </c>
      <c r="U43" s="24">
        <v>285754597</v>
      </c>
      <c r="V43" s="24">
        <v>444805198</v>
      </c>
      <c r="W43" s="24">
        <v>1901917795</v>
      </c>
      <c r="X43" s="24">
        <v>2202246429</v>
      </c>
      <c r="Y43" s="24">
        <v>-300328634</v>
      </c>
      <c r="Z43" s="6">
        <v>-13.64</v>
      </c>
      <c r="AA43" s="22">
        <v>2202246429</v>
      </c>
    </row>
    <row r="44" spans="1:27" ht="12.75">
      <c r="A44" s="5" t="s">
        <v>47</v>
      </c>
      <c r="B44" s="3"/>
      <c r="C44" s="22">
        <v>1689357620</v>
      </c>
      <c r="D44" s="22"/>
      <c r="E44" s="23">
        <v>1282043949</v>
      </c>
      <c r="F44" s="24">
        <v>1161114567</v>
      </c>
      <c r="G44" s="24">
        <v>446761</v>
      </c>
      <c r="H44" s="24">
        <v>557021</v>
      </c>
      <c r="I44" s="24">
        <v>185440885</v>
      </c>
      <c r="J44" s="24">
        <v>186444667</v>
      </c>
      <c r="K44" s="24">
        <v>93867490</v>
      </c>
      <c r="L44" s="24">
        <v>4756775</v>
      </c>
      <c r="M44" s="24">
        <v>97924052</v>
      </c>
      <c r="N44" s="24">
        <v>196548317</v>
      </c>
      <c r="O44" s="24">
        <v>164619458</v>
      </c>
      <c r="P44" s="24">
        <v>119177536</v>
      </c>
      <c r="Q44" s="24">
        <v>85364565</v>
      </c>
      <c r="R44" s="24">
        <v>369161559</v>
      </c>
      <c r="S44" s="24">
        <v>504829</v>
      </c>
      <c r="T44" s="24">
        <v>442366</v>
      </c>
      <c r="U44" s="24">
        <v>55768930</v>
      </c>
      <c r="V44" s="24">
        <v>56716125</v>
      </c>
      <c r="W44" s="24">
        <v>808870668</v>
      </c>
      <c r="X44" s="24">
        <v>1161114567</v>
      </c>
      <c r="Y44" s="24">
        <v>-352243899</v>
      </c>
      <c r="Z44" s="6">
        <v>-30.34</v>
      </c>
      <c r="AA44" s="22">
        <v>1161114567</v>
      </c>
    </row>
    <row r="45" spans="1:27" ht="12.75">
      <c r="A45" s="5" t="s">
        <v>48</v>
      </c>
      <c r="B45" s="3"/>
      <c r="C45" s="25">
        <v>316103123</v>
      </c>
      <c r="D45" s="25"/>
      <c r="E45" s="26">
        <v>411469099</v>
      </c>
      <c r="F45" s="27">
        <v>398422429</v>
      </c>
      <c r="G45" s="27">
        <v>7981928</v>
      </c>
      <c r="H45" s="27">
        <v>7190679</v>
      </c>
      <c r="I45" s="27">
        <v>30868988</v>
      </c>
      <c r="J45" s="27">
        <v>46041595</v>
      </c>
      <c r="K45" s="27">
        <v>15256885</v>
      </c>
      <c r="L45" s="27">
        <v>12509598</v>
      </c>
      <c r="M45" s="27">
        <v>28042122</v>
      </c>
      <c r="N45" s="27">
        <v>55808605</v>
      </c>
      <c r="O45" s="27">
        <v>19787720</v>
      </c>
      <c r="P45" s="27">
        <v>9902245</v>
      </c>
      <c r="Q45" s="27">
        <v>10986972</v>
      </c>
      <c r="R45" s="27">
        <v>40676937</v>
      </c>
      <c r="S45" s="27">
        <v>7442057</v>
      </c>
      <c r="T45" s="27">
        <v>7338266</v>
      </c>
      <c r="U45" s="27">
        <v>1041372</v>
      </c>
      <c r="V45" s="27">
        <v>15821695</v>
      </c>
      <c r="W45" s="27">
        <v>158348832</v>
      </c>
      <c r="X45" s="27">
        <v>398422429</v>
      </c>
      <c r="Y45" s="27">
        <v>-240073597</v>
      </c>
      <c r="Z45" s="7">
        <v>-60.26</v>
      </c>
      <c r="AA45" s="25">
        <v>398422429</v>
      </c>
    </row>
    <row r="46" spans="1:27" ht="12.75">
      <c r="A46" s="5" t="s">
        <v>49</v>
      </c>
      <c r="B46" s="3"/>
      <c r="C46" s="22">
        <v>200741511</v>
      </c>
      <c r="D46" s="22"/>
      <c r="E46" s="23">
        <v>207261416</v>
      </c>
      <c r="F46" s="24">
        <v>197735387</v>
      </c>
      <c r="G46" s="24">
        <v>7147692</v>
      </c>
      <c r="H46" s="24">
        <v>9735772</v>
      </c>
      <c r="I46" s="24">
        <v>10528762</v>
      </c>
      <c r="J46" s="24">
        <v>27412226</v>
      </c>
      <c r="K46" s="24">
        <v>11548286</v>
      </c>
      <c r="L46" s="24">
        <v>9293452</v>
      </c>
      <c r="M46" s="24">
        <v>8107910</v>
      </c>
      <c r="N46" s="24">
        <v>28949648</v>
      </c>
      <c r="O46" s="24">
        <v>15340050</v>
      </c>
      <c r="P46" s="24">
        <v>9652943</v>
      </c>
      <c r="Q46" s="24">
        <v>9772969</v>
      </c>
      <c r="R46" s="24">
        <v>34765962</v>
      </c>
      <c r="S46" s="24">
        <v>8350797</v>
      </c>
      <c r="T46" s="24">
        <v>10041218</v>
      </c>
      <c r="U46" s="24">
        <v>22068809</v>
      </c>
      <c r="V46" s="24">
        <v>40460824</v>
      </c>
      <c r="W46" s="24">
        <v>131588660</v>
      </c>
      <c r="X46" s="24">
        <v>197735387</v>
      </c>
      <c r="Y46" s="24">
        <v>-66146727</v>
      </c>
      <c r="Z46" s="6">
        <v>-33.45</v>
      </c>
      <c r="AA46" s="22">
        <v>197735387</v>
      </c>
    </row>
    <row r="47" spans="1:27" ht="12.75">
      <c r="A47" s="2" t="s">
        <v>50</v>
      </c>
      <c r="B47" s="8" t="s">
        <v>51</v>
      </c>
      <c r="C47" s="19">
        <v>738912</v>
      </c>
      <c r="D47" s="19"/>
      <c r="E47" s="20">
        <v>751293</v>
      </c>
      <c r="F47" s="21">
        <v>751293</v>
      </c>
      <c r="G47" s="21">
        <v>78951</v>
      </c>
      <c r="H47" s="21">
        <v>62497</v>
      </c>
      <c r="I47" s="21">
        <v>59398</v>
      </c>
      <c r="J47" s="21">
        <v>200846</v>
      </c>
      <c r="K47" s="21">
        <v>68931</v>
      </c>
      <c r="L47" s="21">
        <v>62556</v>
      </c>
      <c r="M47" s="21">
        <v>61153</v>
      </c>
      <c r="N47" s="21">
        <v>192640</v>
      </c>
      <c r="O47" s="21">
        <v>66329</v>
      </c>
      <c r="P47" s="21">
        <v>62320</v>
      </c>
      <c r="Q47" s="21">
        <v>67869</v>
      </c>
      <c r="R47" s="21">
        <v>196518</v>
      </c>
      <c r="S47" s="21">
        <v>77106</v>
      </c>
      <c r="T47" s="21">
        <v>61501</v>
      </c>
      <c r="U47" s="21">
        <v>57158</v>
      </c>
      <c r="V47" s="21">
        <v>195765</v>
      </c>
      <c r="W47" s="21">
        <v>785769</v>
      </c>
      <c r="X47" s="21">
        <v>751293</v>
      </c>
      <c r="Y47" s="21">
        <v>34476</v>
      </c>
      <c r="Z47" s="4">
        <v>4.59</v>
      </c>
      <c r="AA47" s="19">
        <v>751293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6469133157</v>
      </c>
      <c r="D48" s="40">
        <f>+D28+D32+D38+D42+D47</f>
        <v>0</v>
      </c>
      <c r="E48" s="41">
        <f t="shared" si="9"/>
        <v>5717909834</v>
      </c>
      <c r="F48" s="42">
        <f t="shared" si="9"/>
        <v>5819214552</v>
      </c>
      <c r="G48" s="42">
        <f t="shared" si="9"/>
        <v>97531434</v>
      </c>
      <c r="H48" s="42">
        <f t="shared" si="9"/>
        <v>136285159</v>
      </c>
      <c r="I48" s="42">
        <f t="shared" si="9"/>
        <v>874438363</v>
      </c>
      <c r="J48" s="42">
        <f t="shared" si="9"/>
        <v>1108254956</v>
      </c>
      <c r="K48" s="42">
        <f t="shared" si="9"/>
        <v>364428595</v>
      </c>
      <c r="L48" s="42">
        <f t="shared" si="9"/>
        <v>433114398</v>
      </c>
      <c r="M48" s="42">
        <f t="shared" si="9"/>
        <v>508067433</v>
      </c>
      <c r="N48" s="42">
        <f t="shared" si="9"/>
        <v>1305610426</v>
      </c>
      <c r="O48" s="42">
        <f t="shared" si="9"/>
        <v>492272347</v>
      </c>
      <c r="P48" s="42">
        <f t="shared" si="9"/>
        <v>379044717</v>
      </c>
      <c r="Q48" s="42">
        <f t="shared" si="9"/>
        <v>235008419</v>
      </c>
      <c r="R48" s="42">
        <f t="shared" si="9"/>
        <v>1106325483</v>
      </c>
      <c r="S48" s="42">
        <f t="shared" si="9"/>
        <v>253957191</v>
      </c>
      <c r="T48" s="42">
        <f t="shared" si="9"/>
        <v>126048001</v>
      </c>
      <c r="U48" s="42">
        <f t="shared" si="9"/>
        <v>672372521</v>
      </c>
      <c r="V48" s="42">
        <f t="shared" si="9"/>
        <v>1052377713</v>
      </c>
      <c r="W48" s="42">
        <f t="shared" si="9"/>
        <v>4572568578</v>
      </c>
      <c r="X48" s="42">
        <f t="shared" si="9"/>
        <v>5819214552</v>
      </c>
      <c r="Y48" s="42">
        <f t="shared" si="9"/>
        <v>-1246645974</v>
      </c>
      <c r="Z48" s="43">
        <f>+IF(X48&lt;&gt;0,+(Y48/X48)*100,0)</f>
        <v>-21.422925084821653</v>
      </c>
      <c r="AA48" s="40">
        <f>+AA28+AA32+AA38+AA42+AA47</f>
        <v>5819214552</v>
      </c>
    </row>
    <row r="49" spans="1:27" ht="12.75">
      <c r="A49" s="14" t="s">
        <v>76</v>
      </c>
      <c r="B49" s="15"/>
      <c r="C49" s="44">
        <f aca="true" t="shared" si="10" ref="C49:Y49">+C25-C48</f>
        <v>-623802533</v>
      </c>
      <c r="D49" s="44">
        <f>+D25-D48</f>
        <v>0</v>
      </c>
      <c r="E49" s="45">
        <f t="shared" si="10"/>
        <v>272084650</v>
      </c>
      <c r="F49" s="46">
        <f t="shared" si="10"/>
        <v>335448181</v>
      </c>
      <c r="G49" s="46">
        <f t="shared" si="10"/>
        <v>653504258</v>
      </c>
      <c r="H49" s="46">
        <f t="shared" si="10"/>
        <v>386362212</v>
      </c>
      <c r="I49" s="46">
        <f t="shared" si="10"/>
        <v>-381394061</v>
      </c>
      <c r="J49" s="46">
        <f t="shared" si="10"/>
        <v>658472409</v>
      </c>
      <c r="K49" s="46">
        <f t="shared" si="10"/>
        <v>52377288</v>
      </c>
      <c r="L49" s="46">
        <f t="shared" si="10"/>
        <v>-32060417</v>
      </c>
      <c r="M49" s="46">
        <f t="shared" si="10"/>
        <v>168420890</v>
      </c>
      <c r="N49" s="46">
        <f t="shared" si="10"/>
        <v>188737761</v>
      </c>
      <c r="O49" s="46">
        <f t="shared" si="10"/>
        <v>-81754946</v>
      </c>
      <c r="P49" s="46">
        <f t="shared" si="10"/>
        <v>45808298</v>
      </c>
      <c r="Q49" s="46">
        <f t="shared" si="10"/>
        <v>361846103</v>
      </c>
      <c r="R49" s="46">
        <f t="shared" si="10"/>
        <v>325899455</v>
      </c>
      <c r="S49" s="46">
        <f t="shared" si="10"/>
        <v>177990833</v>
      </c>
      <c r="T49" s="46">
        <f t="shared" si="10"/>
        <v>213356287</v>
      </c>
      <c r="U49" s="46">
        <f t="shared" si="10"/>
        <v>-252308251</v>
      </c>
      <c r="V49" s="46">
        <f t="shared" si="10"/>
        <v>139038869</v>
      </c>
      <c r="W49" s="46">
        <f t="shared" si="10"/>
        <v>1312148494</v>
      </c>
      <c r="X49" s="46">
        <f>IF(F25=F48,0,X25-X48)</f>
        <v>335448181</v>
      </c>
      <c r="Y49" s="46">
        <f t="shared" si="10"/>
        <v>976700313</v>
      </c>
      <c r="Z49" s="47">
        <f>+IF(X49&lt;&gt;0,+(Y49/X49)*100,0)</f>
        <v>291.16279900173316</v>
      </c>
      <c r="AA49" s="44">
        <f>+AA25-AA48</f>
        <v>335448181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762187019</v>
      </c>
      <c r="D5" s="19">
        <f>SUM(D6:D8)</f>
        <v>0</v>
      </c>
      <c r="E5" s="20">
        <f t="shared" si="0"/>
        <v>897399877</v>
      </c>
      <c r="F5" s="21">
        <f t="shared" si="0"/>
        <v>775038264</v>
      </c>
      <c r="G5" s="21">
        <f t="shared" si="0"/>
        <v>-143651172</v>
      </c>
      <c r="H5" s="21">
        <f t="shared" si="0"/>
        <v>20402237</v>
      </c>
      <c r="I5" s="21">
        <f t="shared" si="0"/>
        <v>82924597</v>
      </c>
      <c r="J5" s="21">
        <f t="shared" si="0"/>
        <v>-40324338</v>
      </c>
      <c r="K5" s="21">
        <f t="shared" si="0"/>
        <v>54116252</v>
      </c>
      <c r="L5" s="21">
        <f t="shared" si="0"/>
        <v>54116252</v>
      </c>
      <c r="M5" s="21">
        <f t="shared" si="0"/>
        <v>64623962</v>
      </c>
      <c r="N5" s="21">
        <f t="shared" si="0"/>
        <v>172856466</v>
      </c>
      <c r="O5" s="21">
        <f t="shared" si="0"/>
        <v>50735717</v>
      </c>
      <c r="P5" s="21">
        <f t="shared" si="0"/>
        <v>52453989</v>
      </c>
      <c r="Q5" s="21">
        <f t="shared" si="0"/>
        <v>60195216</v>
      </c>
      <c r="R5" s="21">
        <f t="shared" si="0"/>
        <v>163384922</v>
      </c>
      <c r="S5" s="21">
        <f t="shared" si="0"/>
        <v>50544306</v>
      </c>
      <c r="T5" s="21">
        <f t="shared" si="0"/>
        <v>49609093</v>
      </c>
      <c r="U5" s="21">
        <f t="shared" si="0"/>
        <v>5485481</v>
      </c>
      <c r="V5" s="21">
        <f t="shared" si="0"/>
        <v>105638880</v>
      </c>
      <c r="W5" s="21">
        <f t="shared" si="0"/>
        <v>401555930</v>
      </c>
      <c r="X5" s="21">
        <f t="shared" si="0"/>
        <v>775038264</v>
      </c>
      <c r="Y5" s="21">
        <f t="shared" si="0"/>
        <v>-373482334</v>
      </c>
      <c r="Z5" s="4">
        <f>+IF(X5&lt;&gt;0,+(Y5/X5)*100,0)</f>
        <v>-48.188889677839185</v>
      </c>
      <c r="AA5" s="19">
        <f>SUM(AA6:AA8)</f>
        <v>775038264</v>
      </c>
    </row>
    <row r="6" spans="1:27" ht="12.75">
      <c r="A6" s="5" t="s">
        <v>32</v>
      </c>
      <c r="B6" s="3"/>
      <c r="C6" s="22">
        <v>539</v>
      </c>
      <c r="D6" s="22"/>
      <c r="E6" s="23">
        <v>34775</v>
      </c>
      <c r="F6" s="24">
        <v>1947552</v>
      </c>
      <c r="G6" s="24">
        <v>-44382</v>
      </c>
      <c r="H6" s="24">
        <v>270070</v>
      </c>
      <c r="I6" s="24">
        <v>343078</v>
      </c>
      <c r="J6" s="24">
        <v>568766</v>
      </c>
      <c r="K6" s="24">
        <v>200693</v>
      </c>
      <c r="L6" s="24">
        <v>200693</v>
      </c>
      <c r="M6" s="24">
        <v>282402</v>
      </c>
      <c r="N6" s="24">
        <v>683788</v>
      </c>
      <c r="O6" s="24">
        <v>349746</v>
      </c>
      <c r="P6" s="24">
        <v>462734</v>
      </c>
      <c r="Q6" s="24">
        <v>386974</v>
      </c>
      <c r="R6" s="24">
        <v>1199454</v>
      </c>
      <c r="S6" s="24">
        <v>267989</v>
      </c>
      <c r="T6" s="24">
        <v>295875</v>
      </c>
      <c r="U6" s="24">
        <v>808754</v>
      </c>
      <c r="V6" s="24">
        <v>1372618</v>
      </c>
      <c r="W6" s="24">
        <v>3824626</v>
      </c>
      <c r="X6" s="24">
        <v>1947552</v>
      </c>
      <c r="Y6" s="24">
        <v>1877074</v>
      </c>
      <c r="Z6" s="6">
        <v>96.38</v>
      </c>
      <c r="AA6" s="22">
        <v>1947552</v>
      </c>
    </row>
    <row r="7" spans="1:27" ht="12.75">
      <c r="A7" s="5" t="s">
        <v>33</v>
      </c>
      <c r="B7" s="3"/>
      <c r="C7" s="25">
        <v>762186480</v>
      </c>
      <c r="D7" s="25"/>
      <c r="E7" s="26">
        <v>897365102</v>
      </c>
      <c r="F7" s="27">
        <v>773090712</v>
      </c>
      <c r="G7" s="27">
        <v>-143606790</v>
      </c>
      <c r="H7" s="27">
        <v>20132167</v>
      </c>
      <c r="I7" s="27">
        <v>82581519</v>
      </c>
      <c r="J7" s="27">
        <v>-40893104</v>
      </c>
      <c r="K7" s="27">
        <v>53915559</v>
      </c>
      <c r="L7" s="27">
        <v>53915559</v>
      </c>
      <c r="M7" s="27">
        <v>64341560</v>
      </c>
      <c r="N7" s="27">
        <v>172172678</v>
      </c>
      <c r="O7" s="27">
        <v>50385971</v>
      </c>
      <c r="P7" s="27">
        <v>51991255</v>
      </c>
      <c r="Q7" s="27">
        <v>59808242</v>
      </c>
      <c r="R7" s="27">
        <v>162185468</v>
      </c>
      <c r="S7" s="27">
        <v>50276317</v>
      </c>
      <c r="T7" s="27">
        <v>49313218</v>
      </c>
      <c r="U7" s="27">
        <v>4676727</v>
      </c>
      <c r="V7" s="27">
        <v>104266262</v>
      </c>
      <c r="W7" s="27">
        <v>397731304</v>
      </c>
      <c r="X7" s="27">
        <v>773090712</v>
      </c>
      <c r="Y7" s="27">
        <v>-375359408</v>
      </c>
      <c r="Z7" s="7">
        <v>-48.55</v>
      </c>
      <c r="AA7" s="25">
        <v>773090712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250437041</v>
      </c>
      <c r="D9" s="19">
        <f>SUM(D10:D14)</f>
        <v>0</v>
      </c>
      <c r="E9" s="20">
        <f t="shared" si="1"/>
        <v>250548269</v>
      </c>
      <c r="F9" s="21">
        <f t="shared" si="1"/>
        <v>229237384</v>
      </c>
      <c r="G9" s="21">
        <f t="shared" si="1"/>
        <v>-56902041</v>
      </c>
      <c r="H9" s="21">
        <f t="shared" si="1"/>
        <v>6319187</v>
      </c>
      <c r="I9" s="21">
        <f t="shared" si="1"/>
        <v>3879000</v>
      </c>
      <c r="J9" s="21">
        <f t="shared" si="1"/>
        <v>-46703854</v>
      </c>
      <c r="K9" s="21">
        <f t="shared" si="1"/>
        <v>252669</v>
      </c>
      <c r="L9" s="21">
        <f t="shared" si="1"/>
        <v>2750314</v>
      </c>
      <c r="M9" s="21">
        <f t="shared" si="1"/>
        <v>39890457</v>
      </c>
      <c r="N9" s="21">
        <f t="shared" si="1"/>
        <v>42893440</v>
      </c>
      <c r="O9" s="21">
        <f t="shared" si="1"/>
        <v>24740173</v>
      </c>
      <c r="P9" s="21">
        <f t="shared" si="1"/>
        <v>12744950</v>
      </c>
      <c r="Q9" s="21">
        <f t="shared" si="1"/>
        <v>35673349</v>
      </c>
      <c r="R9" s="21">
        <f t="shared" si="1"/>
        <v>73158472</v>
      </c>
      <c r="S9" s="21">
        <f t="shared" si="1"/>
        <v>1724236</v>
      </c>
      <c r="T9" s="21">
        <f t="shared" si="1"/>
        <v>1806231</v>
      </c>
      <c r="U9" s="21">
        <f t="shared" si="1"/>
        <v>35968368</v>
      </c>
      <c r="V9" s="21">
        <f t="shared" si="1"/>
        <v>39498835</v>
      </c>
      <c r="W9" s="21">
        <f t="shared" si="1"/>
        <v>108846893</v>
      </c>
      <c r="X9" s="21">
        <f t="shared" si="1"/>
        <v>229237384</v>
      </c>
      <c r="Y9" s="21">
        <f t="shared" si="1"/>
        <v>-120390491</v>
      </c>
      <c r="Z9" s="4">
        <f>+IF(X9&lt;&gt;0,+(Y9/X9)*100,0)</f>
        <v>-52.517826237277255</v>
      </c>
      <c r="AA9" s="19">
        <f>SUM(AA10:AA14)</f>
        <v>229237384</v>
      </c>
    </row>
    <row r="10" spans="1:27" ht="12.75">
      <c r="A10" s="5" t="s">
        <v>36</v>
      </c>
      <c r="B10" s="3"/>
      <c r="C10" s="22">
        <v>29103015</v>
      </c>
      <c r="D10" s="22"/>
      <c r="E10" s="23">
        <v>22241178</v>
      </c>
      <c r="F10" s="24">
        <v>19021669</v>
      </c>
      <c r="G10" s="24">
        <v>-47754381</v>
      </c>
      <c r="H10" s="24">
        <v>1843918</v>
      </c>
      <c r="I10" s="24">
        <v>1728461</v>
      </c>
      <c r="J10" s="24">
        <v>-44182002</v>
      </c>
      <c r="K10" s="24">
        <v>270941</v>
      </c>
      <c r="L10" s="24">
        <v>2768586</v>
      </c>
      <c r="M10" s="24">
        <v>2077388</v>
      </c>
      <c r="N10" s="24">
        <v>5116915</v>
      </c>
      <c r="O10" s="24">
        <v>252791</v>
      </c>
      <c r="P10" s="24">
        <v>1309067</v>
      </c>
      <c r="Q10" s="24">
        <v>931331</v>
      </c>
      <c r="R10" s="24">
        <v>2493189</v>
      </c>
      <c r="S10" s="24">
        <v>990330</v>
      </c>
      <c r="T10" s="24">
        <v>840427</v>
      </c>
      <c r="U10" s="24">
        <v>914737</v>
      </c>
      <c r="V10" s="24">
        <v>2745494</v>
      </c>
      <c r="W10" s="24">
        <v>-33826404</v>
      </c>
      <c r="X10" s="24">
        <v>19021669</v>
      </c>
      <c r="Y10" s="24">
        <v>-52848073</v>
      </c>
      <c r="Z10" s="6">
        <v>-277.83</v>
      </c>
      <c r="AA10" s="22">
        <v>19021669</v>
      </c>
    </row>
    <row r="11" spans="1:27" ht="12.75">
      <c r="A11" s="5" t="s">
        <v>37</v>
      </c>
      <c r="B11" s="3"/>
      <c r="C11" s="22">
        <v>4623794</v>
      </c>
      <c r="D11" s="22"/>
      <c r="E11" s="23">
        <v>14554357</v>
      </c>
      <c r="F11" s="24">
        <v>1255775</v>
      </c>
      <c r="G11" s="24">
        <v>270731</v>
      </c>
      <c r="H11" s="24">
        <v>4136149</v>
      </c>
      <c r="I11" s="24">
        <v>321186</v>
      </c>
      <c r="J11" s="24">
        <v>4728066</v>
      </c>
      <c r="K11" s="24">
        <v>733048</v>
      </c>
      <c r="L11" s="24">
        <v>733048</v>
      </c>
      <c r="M11" s="24">
        <v>18406</v>
      </c>
      <c r="N11" s="24">
        <v>1484502</v>
      </c>
      <c r="O11" s="24">
        <v>65384</v>
      </c>
      <c r="P11" s="24">
        <v>2146073</v>
      </c>
      <c r="Q11" s="24">
        <v>63430</v>
      </c>
      <c r="R11" s="24">
        <v>2274887</v>
      </c>
      <c r="S11" s="24">
        <v>165831</v>
      </c>
      <c r="T11" s="24">
        <v>421115</v>
      </c>
      <c r="U11" s="24">
        <v>2964569</v>
      </c>
      <c r="V11" s="24">
        <v>3551515</v>
      </c>
      <c r="W11" s="24">
        <v>12038970</v>
      </c>
      <c r="X11" s="24">
        <v>1255775</v>
      </c>
      <c r="Y11" s="24">
        <v>10783195</v>
      </c>
      <c r="Z11" s="6">
        <v>858.69</v>
      </c>
      <c r="AA11" s="22">
        <v>1255775</v>
      </c>
    </row>
    <row r="12" spans="1:27" ht="12.75">
      <c r="A12" s="5" t="s">
        <v>38</v>
      </c>
      <c r="B12" s="3"/>
      <c r="C12" s="22"/>
      <c r="D12" s="22"/>
      <c r="E12" s="23">
        <v>11165496</v>
      </c>
      <c r="F12" s="24">
        <v>30887712</v>
      </c>
      <c r="G12" s="24"/>
      <c r="H12" s="24"/>
      <c r="I12" s="24"/>
      <c r="J12" s="24"/>
      <c r="K12" s="24"/>
      <c r="L12" s="24"/>
      <c r="M12" s="24"/>
      <c r="N12" s="24"/>
      <c r="O12" s="24">
        <v>179457</v>
      </c>
      <c r="P12" s="24">
        <v>2348156</v>
      </c>
      <c r="Q12" s="24">
        <v>291631</v>
      </c>
      <c r="R12" s="24">
        <v>2819244</v>
      </c>
      <c r="S12" s="24"/>
      <c r="T12" s="24"/>
      <c r="U12" s="24">
        <v>5879751</v>
      </c>
      <c r="V12" s="24">
        <v>5879751</v>
      </c>
      <c r="W12" s="24">
        <v>8698995</v>
      </c>
      <c r="X12" s="24">
        <v>30887712</v>
      </c>
      <c r="Y12" s="24">
        <v>-22188717</v>
      </c>
      <c r="Z12" s="6">
        <v>-71.84</v>
      </c>
      <c r="AA12" s="22">
        <v>30887712</v>
      </c>
    </row>
    <row r="13" spans="1:27" ht="12.75">
      <c r="A13" s="5" t="s">
        <v>39</v>
      </c>
      <c r="B13" s="3"/>
      <c r="C13" s="22">
        <v>105757592</v>
      </c>
      <c r="D13" s="22"/>
      <c r="E13" s="23">
        <v>51111000</v>
      </c>
      <c r="F13" s="24">
        <v>31111000</v>
      </c>
      <c r="G13" s="24">
        <v>357739</v>
      </c>
      <c r="H13" s="24">
        <v>3270</v>
      </c>
      <c r="I13" s="24">
        <v>1633653</v>
      </c>
      <c r="J13" s="24">
        <v>1994662</v>
      </c>
      <c r="K13" s="24">
        <v>3180</v>
      </c>
      <c r="L13" s="24">
        <v>3180</v>
      </c>
      <c r="M13" s="24">
        <v>-1627233</v>
      </c>
      <c r="N13" s="24">
        <v>-1620873</v>
      </c>
      <c r="O13" s="24">
        <v>23791517</v>
      </c>
      <c r="P13" s="24">
        <v>4726896</v>
      </c>
      <c r="Q13" s="24">
        <v>2109879</v>
      </c>
      <c r="R13" s="24">
        <v>30628292</v>
      </c>
      <c r="S13" s="24">
        <v>111046</v>
      </c>
      <c r="T13" s="24"/>
      <c r="U13" s="24">
        <v>371662</v>
      </c>
      <c r="V13" s="24">
        <v>482708</v>
      </c>
      <c r="W13" s="24">
        <v>31484789</v>
      </c>
      <c r="X13" s="24">
        <v>31111000</v>
      </c>
      <c r="Y13" s="24">
        <v>373789</v>
      </c>
      <c r="Z13" s="6">
        <v>1.2</v>
      </c>
      <c r="AA13" s="22">
        <v>31111000</v>
      </c>
    </row>
    <row r="14" spans="1:27" ht="12.75">
      <c r="A14" s="5" t="s">
        <v>40</v>
      </c>
      <c r="B14" s="3"/>
      <c r="C14" s="25">
        <v>110952640</v>
      </c>
      <c r="D14" s="25"/>
      <c r="E14" s="26">
        <v>151476238</v>
      </c>
      <c r="F14" s="27">
        <v>146961228</v>
      </c>
      <c r="G14" s="27">
        <v>-9776130</v>
      </c>
      <c r="H14" s="27">
        <v>335850</v>
      </c>
      <c r="I14" s="27">
        <v>195700</v>
      </c>
      <c r="J14" s="27">
        <v>-9244580</v>
      </c>
      <c r="K14" s="27">
        <v>-754500</v>
      </c>
      <c r="L14" s="27">
        <v>-754500</v>
      </c>
      <c r="M14" s="27">
        <v>39421896</v>
      </c>
      <c r="N14" s="27">
        <v>37912896</v>
      </c>
      <c r="O14" s="27">
        <v>451024</v>
      </c>
      <c r="P14" s="27">
        <v>2214758</v>
      </c>
      <c r="Q14" s="27">
        <v>32277078</v>
      </c>
      <c r="R14" s="27">
        <v>34942860</v>
      </c>
      <c r="S14" s="27">
        <v>457029</v>
      </c>
      <c r="T14" s="27">
        <v>544689</v>
      </c>
      <c r="U14" s="27">
        <v>25837649</v>
      </c>
      <c r="V14" s="27">
        <v>26839367</v>
      </c>
      <c r="W14" s="27">
        <v>90450543</v>
      </c>
      <c r="X14" s="27">
        <v>146961228</v>
      </c>
      <c r="Y14" s="27">
        <v>-56510685</v>
      </c>
      <c r="Z14" s="7">
        <v>-38.45</v>
      </c>
      <c r="AA14" s="25">
        <v>146961228</v>
      </c>
    </row>
    <row r="15" spans="1:27" ht="12.75">
      <c r="A15" s="2" t="s">
        <v>41</v>
      </c>
      <c r="B15" s="8"/>
      <c r="C15" s="19">
        <f aca="true" t="shared" si="2" ref="C15:Y15">SUM(C16:C18)</f>
        <v>138586022</v>
      </c>
      <c r="D15" s="19">
        <f>SUM(D16:D18)</f>
        <v>0</v>
      </c>
      <c r="E15" s="20">
        <f t="shared" si="2"/>
        <v>112918320</v>
      </c>
      <c r="F15" s="21">
        <f t="shared" si="2"/>
        <v>97821014</v>
      </c>
      <c r="G15" s="21">
        <f t="shared" si="2"/>
        <v>-122005286</v>
      </c>
      <c r="H15" s="21">
        <f t="shared" si="2"/>
        <v>2829240</v>
      </c>
      <c r="I15" s="21">
        <f t="shared" si="2"/>
        <v>8496905</v>
      </c>
      <c r="J15" s="21">
        <f t="shared" si="2"/>
        <v>-110679141</v>
      </c>
      <c r="K15" s="21">
        <f t="shared" si="2"/>
        <v>6363259</v>
      </c>
      <c r="L15" s="21">
        <f t="shared" si="2"/>
        <v>6363259</v>
      </c>
      <c r="M15" s="21">
        <f t="shared" si="2"/>
        <v>10633351</v>
      </c>
      <c r="N15" s="21">
        <f t="shared" si="2"/>
        <v>23359869</v>
      </c>
      <c r="O15" s="21">
        <f t="shared" si="2"/>
        <v>15487492</v>
      </c>
      <c r="P15" s="21">
        <f t="shared" si="2"/>
        <v>10885765</v>
      </c>
      <c r="Q15" s="21">
        <f t="shared" si="2"/>
        <v>52229078</v>
      </c>
      <c r="R15" s="21">
        <f t="shared" si="2"/>
        <v>78602335</v>
      </c>
      <c r="S15" s="21">
        <f t="shared" si="2"/>
        <v>11008867</v>
      </c>
      <c r="T15" s="21">
        <f t="shared" si="2"/>
        <v>3871937</v>
      </c>
      <c r="U15" s="21">
        <f t="shared" si="2"/>
        <v>4517547</v>
      </c>
      <c r="V15" s="21">
        <f t="shared" si="2"/>
        <v>19398351</v>
      </c>
      <c r="W15" s="21">
        <f t="shared" si="2"/>
        <v>10681414</v>
      </c>
      <c r="X15" s="21">
        <f t="shared" si="2"/>
        <v>97821014</v>
      </c>
      <c r="Y15" s="21">
        <f t="shared" si="2"/>
        <v>-87139600</v>
      </c>
      <c r="Z15" s="4">
        <f>+IF(X15&lt;&gt;0,+(Y15/X15)*100,0)</f>
        <v>-89.08065500118411</v>
      </c>
      <c r="AA15" s="19">
        <f>SUM(AA16:AA18)</f>
        <v>97821014</v>
      </c>
    </row>
    <row r="16" spans="1:27" ht="12.75">
      <c r="A16" s="5" t="s">
        <v>42</v>
      </c>
      <c r="B16" s="3"/>
      <c r="C16" s="22">
        <v>87446987</v>
      </c>
      <c r="D16" s="22"/>
      <c r="E16" s="23">
        <v>46351971</v>
      </c>
      <c r="F16" s="24">
        <v>28730899</v>
      </c>
      <c r="G16" s="24">
        <v>-111799995</v>
      </c>
      <c r="H16" s="24">
        <v>987617</v>
      </c>
      <c r="I16" s="24">
        <v>6101373</v>
      </c>
      <c r="J16" s="24">
        <v>-104711005</v>
      </c>
      <c r="K16" s="24">
        <v>2058480</v>
      </c>
      <c r="L16" s="24">
        <v>2058480</v>
      </c>
      <c r="M16" s="24">
        <v>584742</v>
      </c>
      <c r="N16" s="24">
        <v>4701702</v>
      </c>
      <c r="O16" s="24">
        <v>1603184</v>
      </c>
      <c r="P16" s="24">
        <v>3186475</v>
      </c>
      <c r="Q16" s="24">
        <v>842764</v>
      </c>
      <c r="R16" s="24">
        <v>5632423</v>
      </c>
      <c r="S16" s="24">
        <v>1239044</v>
      </c>
      <c r="T16" s="24">
        <v>531434</v>
      </c>
      <c r="U16" s="24">
        <v>4733909</v>
      </c>
      <c r="V16" s="24">
        <v>6504387</v>
      </c>
      <c r="W16" s="24">
        <v>-87872493</v>
      </c>
      <c r="X16" s="24">
        <v>28730899</v>
      </c>
      <c r="Y16" s="24">
        <v>-116603392</v>
      </c>
      <c r="Z16" s="6">
        <v>-405.85</v>
      </c>
      <c r="AA16" s="22">
        <v>28730899</v>
      </c>
    </row>
    <row r="17" spans="1:27" ht="12.75">
      <c r="A17" s="5" t="s">
        <v>43</v>
      </c>
      <c r="B17" s="3"/>
      <c r="C17" s="22">
        <v>51139035</v>
      </c>
      <c r="D17" s="22"/>
      <c r="E17" s="23">
        <v>66566349</v>
      </c>
      <c r="F17" s="24">
        <v>69090115</v>
      </c>
      <c r="G17" s="24">
        <v>-10205291</v>
      </c>
      <c r="H17" s="24">
        <v>1841623</v>
      </c>
      <c r="I17" s="24">
        <v>2395532</v>
      </c>
      <c r="J17" s="24">
        <v>-5968136</v>
      </c>
      <c r="K17" s="24">
        <v>4304779</v>
      </c>
      <c r="L17" s="24">
        <v>4304779</v>
      </c>
      <c r="M17" s="24">
        <v>10048609</v>
      </c>
      <c r="N17" s="24">
        <v>18658167</v>
      </c>
      <c r="O17" s="24">
        <v>13884308</v>
      </c>
      <c r="P17" s="24">
        <v>7699290</v>
      </c>
      <c r="Q17" s="24">
        <v>51386314</v>
      </c>
      <c r="R17" s="24">
        <v>72969912</v>
      </c>
      <c r="S17" s="24">
        <v>9769823</v>
      </c>
      <c r="T17" s="24">
        <v>3340503</v>
      </c>
      <c r="U17" s="24">
        <v>-216362</v>
      </c>
      <c r="V17" s="24">
        <v>12893964</v>
      </c>
      <c r="W17" s="24">
        <v>98553907</v>
      </c>
      <c r="X17" s="24">
        <v>69090115</v>
      </c>
      <c r="Y17" s="24">
        <v>29463792</v>
      </c>
      <c r="Z17" s="6">
        <v>42.65</v>
      </c>
      <c r="AA17" s="22">
        <v>69090115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1905844385</v>
      </c>
      <c r="D19" s="19">
        <f>SUM(D20:D23)</f>
        <v>0</v>
      </c>
      <c r="E19" s="20">
        <f t="shared" si="3"/>
        <v>2060538649</v>
      </c>
      <c r="F19" s="21">
        <f t="shared" si="3"/>
        <v>2233387050</v>
      </c>
      <c r="G19" s="21">
        <f t="shared" si="3"/>
        <v>60330769</v>
      </c>
      <c r="H19" s="21">
        <f t="shared" si="3"/>
        <v>146682107</v>
      </c>
      <c r="I19" s="21">
        <f t="shared" si="3"/>
        <v>143509768</v>
      </c>
      <c r="J19" s="21">
        <f t="shared" si="3"/>
        <v>350522644</v>
      </c>
      <c r="K19" s="21">
        <f t="shared" si="3"/>
        <v>164587269</v>
      </c>
      <c r="L19" s="21">
        <f t="shared" si="3"/>
        <v>164587269</v>
      </c>
      <c r="M19" s="21">
        <f t="shared" si="3"/>
        <v>214973101</v>
      </c>
      <c r="N19" s="21">
        <f t="shared" si="3"/>
        <v>544147639</v>
      </c>
      <c r="O19" s="21">
        <f t="shared" si="3"/>
        <v>131478239</v>
      </c>
      <c r="P19" s="21">
        <f t="shared" si="3"/>
        <v>134349750</v>
      </c>
      <c r="Q19" s="21">
        <f t="shared" si="3"/>
        <v>169140716</v>
      </c>
      <c r="R19" s="21">
        <f t="shared" si="3"/>
        <v>434968705</v>
      </c>
      <c r="S19" s="21">
        <f t="shared" si="3"/>
        <v>118823474</v>
      </c>
      <c r="T19" s="21">
        <f t="shared" si="3"/>
        <v>134480576</v>
      </c>
      <c r="U19" s="21">
        <f t="shared" si="3"/>
        <v>203796589</v>
      </c>
      <c r="V19" s="21">
        <f t="shared" si="3"/>
        <v>457100639</v>
      </c>
      <c r="W19" s="21">
        <f t="shared" si="3"/>
        <v>1786739627</v>
      </c>
      <c r="X19" s="21">
        <f t="shared" si="3"/>
        <v>2233387050</v>
      </c>
      <c r="Y19" s="21">
        <f t="shared" si="3"/>
        <v>-446647423</v>
      </c>
      <c r="Z19" s="4">
        <f>+IF(X19&lt;&gt;0,+(Y19/X19)*100,0)</f>
        <v>-19.998657330801663</v>
      </c>
      <c r="AA19" s="19">
        <f>SUM(AA20:AA23)</f>
        <v>2233387050</v>
      </c>
    </row>
    <row r="20" spans="1:27" ht="12.75">
      <c r="A20" s="5" t="s">
        <v>46</v>
      </c>
      <c r="B20" s="3"/>
      <c r="C20" s="22">
        <v>987308524</v>
      </c>
      <c r="D20" s="22"/>
      <c r="E20" s="23">
        <v>1176230750</v>
      </c>
      <c r="F20" s="24">
        <v>1176937176</v>
      </c>
      <c r="G20" s="24">
        <v>-30872509</v>
      </c>
      <c r="H20" s="24">
        <v>96493350</v>
      </c>
      <c r="I20" s="24">
        <v>71525415</v>
      </c>
      <c r="J20" s="24">
        <v>137146256</v>
      </c>
      <c r="K20" s="24">
        <v>85311963</v>
      </c>
      <c r="L20" s="24">
        <v>85311963</v>
      </c>
      <c r="M20" s="24">
        <v>98358727</v>
      </c>
      <c r="N20" s="24">
        <v>268982653</v>
      </c>
      <c r="O20" s="24">
        <v>75722292</v>
      </c>
      <c r="P20" s="24">
        <v>81057393</v>
      </c>
      <c r="Q20" s="24">
        <v>92057509</v>
      </c>
      <c r="R20" s="24">
        <v>248837194</v>
      </c>
      <c r="S20" s="24">
        <v>67759214</v>
      </c>
      <c r="T20" s="24">
        <v>68702475</v>
      </c>
      <c r="U20" s="24">
        <v>105585673</v>
      </c>
      <c r="V20" s="24">
        <v>242047362</v>
      </c>
      <c r="W20" s="24">
        <v>897013465</v>
      </c>
      <c r="X20" s="24">
        <v>1176937176</v>
      </c>
      <c r="Y20" s="24">
        <v>-279923711</v>
      </c>
      <c r="Z20" s="6">
        <v>-23.78</v>
      </c>
      <c r="AA20" s="22">
        <v>1176937176</v>
      </c>
    </row>
    <row r="21" spans="1:27" ht="12.75">
      <c r="A21" s="5" t="s">
        <v>47</v>
      </c>
      <c r="B21" s="3"/>
      <c r="C21" s="22">
        <v>387252883</v>
      </c>
      <c r="D21" s="22"/>
      <c r="E21" s="23">
        <v>405226474</v>
      </c>
      <c r="F21" s="24">
        <v>510799416</v>
      </c>
      <c r="G21" s="24">
        <v>-21711005</v>
      </c>
      <c r="H21" s="24">
        <v>38298784</v>
      </c>
      <c r="I21" s="24">
        <v>36872089</v>
      </c>
      <c r="J21" s="24">
        <v>53459868</v>
      </c>
      <c r="K21" s="24">
        <v>47920577</v>
      </c>
      <c r="L21" s="24">
        <v>47920577</v>
      </c>
      <c r="M21" s="24">
        <v>38036415</v>
      </c>
      <c r="N21" s="24">
        <v>133877569</v>
      </c>
      <c r="O21" s="24">
        <v>38759326</v>
      </c>
      <c r="P21" s="24">
        <v>33167678</v>
      </c>
      <c r="Q21" s="24">
        <v>43954000</v>
      </c>
      <c r="R21" s="24">
        <v>115881004</v>
      </c>
      <c r="S21" s="24">
        <v>36050731</v>
      </c>
      <c r="T21" s="24">
        <v>39110840</v>
      </c>
      <c r="U21" s="24">
        <v>48612222</v>
      </c>
      <c r="V21" s="24">
        <v>123773793</v>
      </c>
      <c r="W21" s="24">
        <v>426992234</v>
      </c>
      <c r="X21" s="24">
        <v>510799416</v>
      </c>
      <c r="Y21" s="24">
        <v>-83807182</v>
      </c>
      <c r="Z21" s="6">
        <v>-16.41</v>
      </c>
      <c r="AA21" s="22">
        <v>510799416</v>
      </c>
    </row>
    <row r="22" spans="1:27" ht="12.75">
      <c r="A22" s="5" t="s">
        <v>48</v>
      </c>
      <c r="B22" s="3"/>
      <c r="C22" s="25">
        <v>328722128</v>
      </c>
      <c r="D22" s="25"/>
      <c r="E22" s="26">
        <v>233196053</v>
      </c>
      <c r="F22" s="27">
        <v>287898176</v>
      </c>
      <c r="G22" s="27">
        <v>122846420</v>
      </c>
      <c r="H22" s="27">
        <v>2109652</v>
      </c>
      <c r="I22" s="27">
        <v>14666992</v>
      </c>
      <c r="J22" s="27">
        <v>139623064</v>
      </c>
      <c r="K22" s="27">
        <v>21074416</v>
      </c>
      <c r="L22" s="27">
        <v>21074416</v>
      </c>
      <c r="M22" s="27">
        <v>36167251</v>
      </c>
      <c r="N22" s="27">
        <v>78316083</v>
      </c>
      <c r="O22" s="27">
        <v>16169742</v>
      </c>
      <c r="P22" s="27">
        <v>19104438</v>
      </c>
      <c r="Q22" s="27">
        <v>32800742</v>
      </c>
      <c r="R22" s="27">
        <v>68074922</v>
      </c>
      <c r="S22" s="27">
        <v>15013529</v>
      </c>
      <c r="T22" s="27">
        <v>14311031</v>
      </c>
      <c r="U22" s="27">
        <v>21801791</v>
      </c>
      <c r="V22" s="27">
        <v>51126351</v>
      </c>
      <c r="W22" s="27">
        <v>337140420</v>
      </c>
      <c r="X22" s="27">
        <v>287898176</v>
      </c>
      <c r="Y22" s="27">
        <v>49242244</v>
      </c>
      <c r="Z22" s="7">
        <v>17.1</v>
      </c>
      <c r="AA22" s="25">
        <v>287898176</v>
      </c>
    </row>
    <row r="23" spans="1:27" ht="12.75">
      <c r="A23" s="5" t="s">
        <v>49</v>
      </c>
      <c r="B23" s="3"/>
      <c r="C23" s="22">
        <v>202560850</v>
      </c>
      <c r="D23" s="22"/>
      <c r="E23" s="23">
        <v>245885372</v>
      </c>
      <c r="F23" s="24">
        <v>257752282</v>
      </c>
      <c r="G23" s="24">
        <v>-9932137</v>
      </c>
      <c r="H23" s="24">
        <v>9780321</v>
      </c>
      <c r="I23" s="24">
        <v>20445272</v>
      </c>
      <c r="J23" s="24">
        <v>20293456</v>
      </c>
      <c r="K23" s="24">
        <v>10280313</v>
      </c>
      <c r="L23" s="24">
        <v>10280313</v>
      </c>
      <c r="M23" s="24">
        <v>42410708</v>
      </c>
      <c r="N23" s="24">
        <v>62971334</v>
      </c>
      <c r="O23" s="24">
        <v>826879</v>
      </c>
      <c r="P23" s="24">
        <v>1020241</v>
      </c>
      <c r="Q23" s="24">
        <v>328465</v>
      </c>
      <c r="R23" s="24">
        <v>2175585</v>
      </c>
      <c r="S23" s="24"/>
      <c r="T23" s="24">
        <v>12356230</v>
      </c>
      <c r="U23" s="24">
        <v>27796903</v>
      </c>
      <c r="V23" s="24">
        <v>40153133</v>
      </c>
      <c r="W23" s="24">
        <v>125593508</v>
      </c>
      <c r="X23" s="24">
        <v>257752282</v>
      </c>
      <c r="Y23" s="24">
        <v>-132158774</v>
      </c>
      <c r="Z23" s="6">
        <v>-51.27</v>
      </c>
      <c r="AA23" s="22">
        <v>257752282</v>
      </c>
    </row>
    <row r="24" spans="1:27" ht="12.75">
      <c r="A24" s="2" t="s">
        <v>50</v>
      </c>
      <c r="B24" s="8" t="s">
        <v>51</v>
      </c>
      <c r="C24" s="19">
        <v>216147</v>
      </c>
      <c r="D24" s="19"/>
      <c r="E24" s="20">
        <v>490468</v>
      </c>
      <c r="F24" s="21">
        <v>4024883</v>
      </c>
      <c r="G24" s="21">
        <v>-3098</v>
      </c>
      <c r="H24" s="21">
        <v>29235</v>
      </c>
      <c r="I24" s="21">
        <v>-222311</v>
      </c>
      <c r="J24" s="21">
        <v>-196174</v>
      </c>
      <c r="K24" s="21">
        <v>13861</v>
      </c>
      <c r="L24" s="21">
        <v>13861</v>
      </c>
      <c r="M24" s="21">
        <v>32322</v>
      </c>
      <c r="N24" s="21">
        <v>60044</v>
      </c>
      <c r="O24" s="21">
        <v>38330</v>
      </c>
      <c r="P24" s="21">
        <v>32149</v>
      </c>
      <c r="Q24" s="21">
        <v>14262</v>
      </c>
      <c r="R24" s="21">
        <v>84741</v>
      </c>
      <c r="S24" s="21"/>
      <c r="T24" s="21"/>
      <c r="U24" s="21">
        <v>6577</v>
      </c>
      <c r="V24" s="21">
        <v>6577</v>
      </c>
      <c r="W24" s="21">
        <v>-44812</v>
      </c>
      <c r="X24" s="21">
        <v>4024883</v>
      </c>
      <c r="Y24" s="21">
        <v>-4069695</v>
      </c>
      <c r="Z24" s="4">
        <v>-101.11</v>
      </c>
      <c r="AA24" s="19">
        <v>4024883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3057270614</v>
      </c>
      <c r="D25" s="40">
        <f>+D5+D9+D15+D19+D24</f>
        <v>0</v>
      </c>
      <c r="E25" s="41">
        <f t="shared" si="4"/>
        <v>3321895583</v>
      </c>
      <c r="F25" s="42">
        <f t="shared" si="4"/>
        <v>3339508595</v>
      </c>
      <c r="G25" s="42">
        <f t="shared" si="4"/>
        <v>-262230828</v>
      </c>
      <c r="H25" s="42">
        <f t="shared" si="4"/>
        <v>176262006</v>
      </c>
      <c r="I25" s="42">
        <f t="shared" si="4"/>
        <v>238587959</v>
      </c>
      <c r="J25" s="42">
        <f t="shared" si="4"/>
        <v>152619137</v>
      </c>
      <c r="K25" s="42">
        <f t="shared" si="4"/>
        <v>225333310</v>
      </c>
      <c r="L25" s="42">
        <f t="shared" si="4"/>
        <v>227830955</v>
      </c>
      <c r="M25" s="42">
        <f t="shared" si="4"/>
        <v>330153193</v>
      </c>
      <c r="N25" s="42">
        <f t="shared" si="4"/>
        <v>783317458</v>
      </c>
      <c r="O25" s="42">
        <f t="shared" si="4"/>
        <v>222479951</v>
      </c>
      <c r="P25" s="42">
        <f t="shared" si="4"/>
        <v>210466603</v>
      </c>
      <c r="Q25" s="42">
        <f t="shared" si="4"/>
        <v>317252621</v>
      </c>
      <c r="R25" s="42">
        <f t="shared" si="4"/>
        <v>750199175</v>
      </c>
      <c r="S25" s="42">
        <f t="shared" si="4"/>
        <v>182100883</v>
      </c>
      <c r="T25" s="42">
        <f t="shared" si="4"/>
        <v>189767837</v>
      </c>
      <c r="U25" s="42">
        <f t="shared" si="4"/>
        <v>249774562</v>
      </c>
      <c r="V25" s="42">
        <f t="shared" si="4"/>
        <v>621643282</v>
      </c>
      <c r="W25" s="42">
        <f t="shared" si="4"/>
        <v>2307779052</v>
      </c>
      <c r="X25" s="42">
        <f t="shared" si="4"/>
        <v>3339508595</v>
      </c>
      <c r="Y25" s="42">
        <f t="shared" si="4"/>
        <v>-1031729543</v>
      </c>
      <c r="Z25" s="43">
        <f>+IF(X25&lt;&gt;0,+(Y25/X25)*100,0)</f>
        <v>-30.894651522823825</v>
      </c>
      <c r="AA25" s="40">
        <f>+AA5+AA9+AA15+AA19+AA24</f>
        <v>3339508595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745876223</v>
      </c>
      <c r="D28" s="19">
        <f>SUM(D29:D31)</f>
        <v>0</v>
      </c>
      <c r="E28" s="20">
        <f t="shared" si="5"/>
        <v>781365462</v>
      </c>
      <c r="F28" s="21">
        <f t="shared" si="5"/>
        <v>850378480</v>
      </c>
      <c r="G28" s="21">
        <f t="shared" si="5"/>
        <v>407079689</v>
      </c>
      <c r="H28" s="21">
        <f t="shared" si="5"/>
        <v>63731868</v>
      </c>
      <c r="I28" s="21">
        <f t="shared" si="5"/>
        <v>-484159012</v>
      </c>
      <c r="J28" s="21">
        <f t="shared" si="5"/>
        <v>-13347455</v>
      </c>
      <c r="K28" s="21">
        <f t="shared" si="5"/>
        <v>75562641</v>
      </c>
      <c r="L28" s="21">
        <f t="shared" si="5"/>
        <v>73282836</v>
      </c>
      <c r="M28" s="21">
        <f t="shared" si="5"/>
        <v>57408091</v>
      </c>
      <c r="N28" s="21">
        <f t="shared" si="5"/>
        <v>206253568</v>
      </c>
      <c r="O28" s="21">
        <f t="shared" si="5"/>
        <v>49810944</v>
      </c>
      <c r="P28" s="21">
        <f t="shared" si="5"/>
        <v>72136345</v>
      </c>
      <c r="Q28" s="21">
        <f t="shared" si="5"/>
        <v>75484025</v>
      </c>
      <c r="R28" s="21">
        <f t="shared" si="5"/>
        <v>197431314</v>
      </c>
      <c r="S28" s="21">
        <f t="shared" si="5"/>
        <v>68340691</v>
      </c>
      <c r="T28" s="21">
        <f t="shared" si="5"/>
        <v>58813148</v>
      </c>
      <c r="U28" s="21">
        <f t="shared" si="5"/>
        <v>72677760</v>
      </c>
      <c r="V28" s="21">
        <f t="shared" si="5"/>
        <v>199831599</v>
      </c>
      <c r="W28" s="21">
        <f t="shared" si="5"/>
        <v>590169026</v>
      </c>
      <c r="X28" s="21">
        <f t="shared" si="5"/>
        <v>850378480</v>
      </c>
      <c r="Y28" s="21">
        <f t="shared" si="5"/>
        <v>-260209454</v>
      </c>
      <c r="Z28" s="4">
        <f>+IF(X28&lt;&gt;0,+(Y28/X28)*100,0)</f>
        <v>-30.599251994241435</v>
      </c>
      <c r="AA28" s="19">
        <f>SUM(AA29:AA31)</f>
        <v>850378480</v>
      </c>
    </row>
    <row r="29" spans="1:27" ht="12.75">
      <c r="A29" s="5" t="s">
        <v>32</v>
      </c>
      <c r="B29" s="3"/>
      <c r="C29" s="22">
        <v>124376192</v>
      </c>
      <c r="D29" s="22"/>
      <c r="E29" s="23">
        <v>85861333</v>
      </c>
      <c r="F29" s="24">
        <v>81424655</v>
      </c>
      <c r="G29" s="24">
        <v>-34584340</v>
      </c>
      <c r="H29" s="24">
        <v>7337970</v>
      </c>
      <c r="I29" s="24">
        <v>-90065780</v>
      </c>
      <c r="J29" s="24">
        <v>-117312150</v>
      </c>
      <c r="K29" s="24">
        <v>12202245</v>
      </c>
      <c r="L29" s="24">
        <v>12202245</v>
      </c>
      <c r="M29" s="24">
        <v>10504864</v>
      </c>
      <c r="N29" s="24">
        <v>34909354</v>
      </c>
      <c r="O29" s="24">
        <v>5331952</v>
      </c>
      <c r="P29" s="24">
        <v>5433818</v>
      </c>
      <c r="Q29" s="24">
        <v>5573207</v>
      </c>
      <c r="R29" s="24">
        <v>16338977</v>
      </c>
      <c r="S29" s="24">
        <v>5692093</v>
      </c>
      <c r="T29" s="24">
        <v>5662693</v>
      </c>
      <c r="U29" s="24">
        <v>5757915</v>
      </c>
      <c r="V29" s="24">
        <v>17112701</v>
      </c>
      <c r="W29" s="24">
        <v>-48951118</v>
      </c>
      <c r="X29" s="24">
        <v>81424655</v>
      </c>
      <c r="Y29" s="24">
        <v>-130375773</v>
      </c>
      <c r="Z29" s="6">
        <v>-160.12</v>
      </c>
      <c r="AA29" s="22">
        <v>81424655</v>
      </c>
    </row>
    <row r="30" spans="1:27" ht="12.75">
      <c r="A30" s="5" t="s">
        <v>33</v>
      </c>
      <c r="B30" s="3"/>
      <c r="C30" s="25">
        <v>611660029</v>
      </c>
      <c r="D30" s="25"/>
      <c r="E30" s="26">
        <v>681535857</v>
      </c>
      <c r="F30" s="27">
        <v>754091426</v>
      </c>
      <c r="G30" s="27">
        <v>447186099</v>
      </c>
      <c r="H30" s="27">
        <v>55519298</v>
      </c>
      <c r="I30" s="27">
        <v>-380625113</v>
      </c>
      <c r="J30" s="27">
        <v>122080284</v>
      </c>
      <c r="K30" s="27">
        <v>62187629</v>
      </c>
      <c r="L30" s="27">
        <v>59907824</v>
      </c>
      <c r="M30" s="27">
        <v>46264780</v>
      </c>
      <c r="N30" s="27">
        <v>168360233</v>
      </c>
      <c r="O30" s="27">
        <v>43726400</v>
      </c>
      <c r="P30" s="27">
        <v>65800406</v>
      </c>
      <c r="Q30" s="27">
        <v>68912470</v>
      </c>
      <c r="R30" s="27">
        <v>178439276</v>
      </c>
      <c r="S30" s="27">
        <v>60870375</v>
      </c>
      <c r="T30" s="27">
        <v>52333265</v>
      </c>
      <c r="U30" s="27">
        <v>65812761</v>
      </c>
      <c r="V30" s="27">
        <v>179016401</v>
      </c>
      <c r="W30" s="27">
        <v>647896194</v>
      </c>
      <c r="X30" s="27">
        <v>754091426</v>
      </c>
      <c r="Y30" s="27">
        <v>-106195232</v>
      </c>
      <c r="Z30" s="7">
        <v>-14.08</v>
      </c>
      <c r="AA30" s="25">
        <v>754091426</v>
      </c>
    </row>
    <row r="31" spans="1:27" ht="12.75">
      <c r="A31" s="5" t="s">
        <v>34</v>
      </c>
      <c r="B31" s="3"/>
      <c r="C31" s="22">
        <v>9840002</v>
      </c>
      <c r="D31" s="22"/>
      <c r="E31" s="23">
        <v>13968272</v>
      </c>
      <c r="F31" s="24">
        <v>14862399</v>
      </c>
      <c r="G31" s="24">
        <v>-5522070</v>
      </c>
      <c r="H31" s="24">
        <v>874600</v>
      </c>
      <c r="I31" s="24">
        <v>-13468119</v>
      </c>
      <c r="J31" s="24">
        <v>-18115589</v>
      </c>
      <c r="K31" s="24">
        <v>1172767</v>
      </c>
      <c r="L31" s="24">
        <v>1172767</v>
      </c>
      <c r="M31" s="24">
        <v>638447</v>
      </c>
      <c r="N31" s="24">
        <v>2983981</v>
      </c>
      <c r="O31" s="24">
        <v>752592</v>
      </c>
      <c r="P31" s="24">
        <v>902121</v>
      </c>
      <c r="Q31" s="24">
        <v>998348</v>
      </c>
      <c r="R31" s="24">
        <v>2653061</v>
      </c>
      <c r="S31" s="24">
        <v>1778223</v>
      </c>
      <c r="T31" s="24">
        <v>817190</v>
      </c>
      <c r="U31" s="24">
        <v>1107084</v>
      </c>
      <c r="V31" s="24">
        <v>3702497</v>
      </c>
      <c r="W31" s="24">
        <v>-8776050</v>
      </c>
      <c r="X31" s="24">
        <v>14862399</v>
      </c>
      <c r="Y31" s="24">
        <v>-23638449</v>
      </c>
      <c r="Z31" s="6">
        <v>-159.05</v>
      </c>
      <c r="AA31" s="22">
        <v>14862399</v>
      </c>
    </row>
    <row r="32" spans="1:27" ht="12.75">
      <c r="A32" s="2" t="s">
        <v>35</v>
      </c>
      <c r="B32" s="3"/>
      <c r="C32" s="19">
        <f aca="true" t="shared" si="6" ref="C32:Y32">SUM(C33:C37)</f>
        <v>170337510</v>
      </c>
      <c r="D32" s="19">
        <f>SUM(D33:D37)</f>
        <v>0</v>
      </c>
      <c r="E32" s="20">
        <f t="shared" si="6"/>
        <v>314568499</v>
      </c>
      <c r="F32" s="21">
        <f t="shared" si="6"/>
        <v>295125210</v>
      </c>
      <c r="G32" s="21">
        <f t="shared" si="6"/>
        <v>-103200499</v>
      </c>
      <c r="H32" s="21">
        <f t="shared" si="6"/>
        <v>13021607</v>
      </c>
      <c r="I32" s="21">
        <f t="shared" si="6"/>
        <v>-242782795</v>
      </c>
      <c r="J32" s="21">
        <f t="shared" si="6"/>
        <v>-332961687</v>
      </c>
      <c r="K32" s="21">
        <f t="shared" si="6"/>
        <v>22511632</v>
      </c>
      <c r="L32" s="21">
        <f t="shared" si="6"/>
        <v>15271408</v>
      </c>
      <c r="M32" s="21">
        <f t="shared" si="6"/>
        <v>12747550</v>
      </c>
      <c r="N32" s="21">
        <f t="shared" si="6"/>
        <v>50530590</v>
      </c>
      <c r="O32" s="21">
        <f t="shared" si="6"/>
        <v>33234849</v>
      </c>
      <c r="P32" s="21">
        <f t="shared" si="6"/>
        <v>29476801</v>
      </c>
      <c r="Q32" s="21">
        <f t="shared" si="6"/>
        <v>22949433</v>
      </c>
      <c r="R32" s="21">
        <f t="shared" si="6"/>
        <v>85661083</v>
      </c>
      <c r="S32" s="21">
        <f t="shared" si="6"/>
        <v>20213692</v>
      </c>
      <c r="T32" s="21">
        <f t="shared" si="6"/>
        <v>18935809</v>
      </c>
      <c r="U32" s="21">
        <f t="shared" si="6"/>
        <v>23864433</v>
      </c>
      <c r="V32" s="21">
        <f t="shared" si="6"/>
        <v>63013934</v>
      </c>
      <c r="W32" s="21">
        <f t="shared" si="6"/>
        <v>-133756080</v>
      </c>
      <c r="X32" s="21">
        <f t="shared" si="6"/>
        <v>295125210</v>
      </c>
      <c r="Y32" s="21">
        <f t="shared" si="6"/>
        <v>-428881290</v>
      </c>
      <c r="Z32" s="4">
        <f>+IF(X32&lt;&gt;0,+(Y32/X32)*100,0)</f>
        <v>-145.3218076490314</v>
      </c>
      <c r="AA32" s="19">
        <f>SUM(AA33:AA37)</f>
        <v>295125210</v>
      </c>
    </row>
    <row r="33" spans="1:27" ht="12.75">
      <c r="A33" s="5" t="s">
        <v>36</v>
      </c>
      <c r="B33" s="3"/>
      <c r="C33" s="22">
        <v>56668513</v>
      </c>
      <c r="D33" s="22"/>
      <c r="E33" s="23">
        <v>50577761</v>
      </c>
      <c r="F33" s="24">
        <v>50275304</v>
      </c>
      <c r="G33" s="24">
        <v>-36778604</v>
      </c>
      <c r="H33" s="24">
        <v>5115997</v>
      </c>
      <c r="I33" s="24">
        <v>-88298112</v>
      </c>
      <c r="J33" s="24">
        <v>-119960719</v>
      </c>
      <c r="K33" s="24">
        <v>5719803</v>
      </c>
      <c r="L33" s="24">
        <v>5719803</v>
      </c>
      <c r="M33" s="24">
        <v>4615787</v>
      </c>
      <c r="N33" s="24">
        <v>16055393</v>
      </c>
      <c r="O33" s="24">
        <v>3025682</v>
      </c>
      <c r="P33" s="24">
        <v>4702954</v>
      </c>
      <c r="Q33" s="24">
        <v>3184806</v>
      </c>
      <c r="R33" s="24">
        <v>10913442</v>
      </c>
      <c r="S33" s="24">
        <v>3082437</v>
      </c>
      <c r="T33" s="24">
        <v>2590791</v>
      </c>
      <c r="U33" s="24">
        <v>3575841</v>
      </c>
      <c r="V33" s="24">
        <v>9249069</v>
      </c>
      <c r="W33" s="24">
        <v>-83742815</v>
      </c>
      <c r="X33" s="24">
        <v>50275304</v>
      </c>
      <c r="Y33" s="24">
        <v>-134018119</v>
      </c>
      <c r="Z33" s="6">
        <v>-266.57</v>
      </c>
      <c r="AA33" s="22">
        <v>50275304</v>
      </c>
    </row>
    <row r="34" spans="1:27" ht="12.75">
      <c r="A34" s="5" t="s">
        <v>37</v>
      </c>
      <c r="B34" s="3"/>
      <c r="C34" s="22">
        <v>92026175</v>
      </c>
      <c r="D34" s="22"/>
      <c r="E34" s="23">
        <v>138566553</v>
      </c>
      <c r="F34" s="24">
        <v>121629164</v>
      </c>
      <c r="G34" s="24">
        <v>-57217092</v>
      </c>
      <c r="H34" s="24">
        <v>6807321</v>
      </c>
      <c r="I34" s="24">
        <v>-132160359</v>
      </c>
      <c r="J34" s="24">
        <v>-182570130</v>
      </c>
      <c r="K34" s="24">
        <v>15706878</v>
      </c>
      <c r="L34" s="24">
        <v>8466654</v>
      </c>
      <c r="M34" s="24">
        <v>7084272</v>
      </c>
      <c r="N34" s="24">
        <v>31257804</v>
      </c>
      <c r="O34" s="24">
        <v>18899179</v>
      </c>
      <c r="P34" s="24">
        <v>13312000</v>
      </c>
      <c r="Q34" s="24">
        <v>7425682</v>
      </c>
      <c r="R34" s="24">
        <v>39636861</v>
      </c>
      <c r="S34" s="24">
        <v>6329291</v>
      </c>
      <c r="T34" s="24">
        <v>5871510</v>
      </c>
      <c r="U34" s="24">
        <v>6952142</v>
      </c>
      <c r="V34" s="24">
        <v>19152943</v>
      </c>
      <c r="W34" s="24">
        <v>-92522522</v>
      </c>
      <c r="X34" s="24">
        <v>121629164</v>
      </c>
      <c r="Y34" s="24">
        <v>-214151686</v>
      </c>
      <c r="Z34" s="6">
        <v>-176.07</v>
      </c>
      <c r="AA34" s="22">
        <v>121629164</v>
      </c>
    </row>
    <row r="35" spans="1:27" ht="12.75">
      <c r="A35" s="5" t="s">
        <v>38</v>
      </c>
      <c r="B35" s="3"/>
      <c r="C35" s="22"/>
      <c r="D35" s="22"/>
      <c r="E35" s="23">
        <v>82009714</v>
      </c>
      <c r="F35" s="24">
        <v>84981285</v>
      </c>
      <c r="G35" s="24"/>
      <c r="H35" s="24"/>
      <c r="I35" s="24"/>
      <c r="J35" s="24"/>
      <c r="K35" s="24"/>
      <c r="L35" s="24"/>
      <c r="M35" s="24"/>
      <c r="N35" s="24"/>
      <c r="O35" s="24">
        <v>8039541</v>
      </c>
      <c r="P35" s="24">
        <v>7836778</v>
      </c>
      <c r="Q35" s="24">
        <v>8829335</v>
      </c>
      <c r="R35" s="24">
        <v>24705654</v>
      </c>
      <c r="S35" s="24">
        <v>7578436</v>
      </c>
      <c r="T35" s="24">
        <v>7172491</v>
      </c>
      <c r="U35" s="24">
        <v>9671249</v>
      </c>
      <c r="V35" s="24">
        <v>24422176</v>
      </c>
      <c r="W35" s="24">
        <v>49127830</v>
      </c>
      <c r="X35" s="24">
        <v>84981285</v>
      </c>
      <c r="Y35" s="24">
        <v>-35853455</v>
      </c>
      <c r="Z35" s="6">
        <v>-42.19</v>
      </c>
      <c r="AA35" s="22">
        <v>84981285</v>
      </c>
    </row>
    <row r="36" spans="1:27" ht="12.75">
      <c r="A36" s="5" t="s">
        <v>39</v>
      </c>
      <c r="B36" s="3"/>
      <c r="C36" s="22">
        <v>17253478</v>
      </c>
      <c r="D36" s="22"/>
      <c r="E36" s="23">
        <v>15572133</v>
      </c>
      <c r="F36" s="24">
        <v>10551560</v>
      </c>
      <c r="G36" s="24">
        <v>-9202143</v>
      </c>
      <c r="H36" s="24">
        <v>1077351</v>
      </c>
      <c r="I36" s="24">
        <v>-22303920</v>
      </c>
      <c r="J36" s="24">
        <v>-30428712</v>
      </c>
      <c r="K36" s="24">
        <v>1065291</v>
      </c>
      <c r="L36" s="24">
        <v>1065291</v>
      </c>
      <c r="M36" s="24">
        <v>1029717</v>
      </c>
      <c r="N36" s="24">
        <v>3160299</v>
      </c>
      <c r="O36" s="24">
        <v>1066895</v>
      </c>
      <c r="P36" s="24">
        <v>1142252</v>
      </c>
      <c r="Q36" s="24">
        <v>1134395</v>
      </c>
      <c r="R36" s="24">
        <v>3343542</v>
      </c>
      <c r="S36" s="24">
        <v>1088331</v>
      </c>
      <c r="T36" s="24">
        <v>1146393</v>
      </c>
      <c r="U36" s="24">
        <v>1048109</v>
      </c>
      <c r="V36" s="24">
        <v>3282833</v>
      </c>
      <c r="W36" s="24">
        <v>-20642038</v>
      </c>
      <c r="X36" s="24">
        <v>10551560</v>
      </c>
      <c r="Y36" s="24">
        <v>-31193598</v>
      </c>
      <c r="Z36" s="6">
        <v>-295.63</v>
      </c>
      <c r="AA36" s="22">
        <v>10551560</v>
      </c>
    </row>
    <row r="37" spans="1:27" ht="12.75">
      <c r="A37" s="5" t="s">
        <v>40</v>
      </c>
      <c r="B37" s="3"/>
      <c r="C37" s="25">
        <v>4389344</v>
      </c>
      <c r="D37" s="25"/>
      <c r="E37" s="26">
        <v>27842338</v>
      </c>
      <c r="F37" s="27">
        <v>27687897</v>
      </c>
      <c r="G37" s="27">
        <v>-2660</v>
      </c>
      <c r="H37" s="27">
        <v>20938</v>
      </c>
      <c r="I37" s="27">
        <v>-20404</v>
      </c>
      <c r="J37" s="27">
        <v>-2126</v>
      </c>
      <c r="K37" s="27">
        <v>19660</v>
      </c>
      <c r="L37" s="27">
        <v>19660</v>
      </c>
      <c r="M37" s="27">
        <v>17774</v>
      </c>
      <c r="N37" s="27">
        <v>57094</v>
      </c>
      <c r="O37" s="27">
        <v>2203552</v>
      </c>
      <c r="P37" s="27">
        <v>2482817</v>
      </c>
      <c r="Q37" s="27">
        <v>2375215</v>
      </c>
      <c r="R37" s="27">
        <v>7061584</v>
      </c>
      <c r="S37" s="27">
        <v>2135197</v>
      </c>
      <c r="T37" s="27">
        <v>2154624</v>
      </c>
      <c r="U37" s="27">
        <v>2617092</v>
      </c>
      <c r="V37" s="27">
        <v>6906913</v>
      </c>
      <c r="W37" s="27">
        <v>14023465</v>
      </c>
      <c r="X37" s="27">
        <v>27687897</v>
      </c>
      <c r="Y37" s="27">
        <v>-13664432</v>
      </c>
      <c r="Z37" s="7">
        <v>-49.35</v>
      </c>
      <c r="AA37" s="25">
        <v>27687897</v>
      </c>
    </row>
    <row r="38" spans="1:27" ht="12.75">
      <c r="A38" s="2" t="s">
        <v>41</v>
      </c>
      <c r="B38" s="8"/>
      <c r="C38" s="19">
        <f aca="true" t="shared" si="7" ref="C38:Y38">SUM(C39:C41)</f>
        <v>315074916</v>
      </c>
      <c r="D38" s="19">
        <f>SUM(D39:D41)</f>
        <v>0</v>
      </c>
      <c r="E38" s="20">
        <f t="shared" si="7"/>
        <v>231975646</v>
      </c>
      <c r="F38" s="21">
        <f t="shared" si="7"/>
        <v>240334626</v>
      </c>
      <c r="G38" s="21">
        <f t="shared" si="7"/>
        <v>-129751859</v>
      </c>
      <c r="H38" s="21">
        <f t="shared" si="7"/>
        <v>14624891</v>
      </c>
      <c r="I38" s="21">
        <f t="shared" si="7"/>
        <v>-314947555</v>
      </c>
      <c r="J38" s="21">
        <f t="shared" si="7"/>
        <v>-430074523</v>
      </c>
      <c r="K38" s="21">
        <f t="shared" si="7"/>
        <v>15502819</v>
      </c>
      <c r="L38" s="21">
        <f t="shared" si="7"/>
        <v>15502819</v>
      </c>
      <c r="M38" s="21">
        <f t="shared" si="7"/>
        <v>14609427</v>
      </c>
      <c r="N38" s="21">
        <f t="shared" si="7"/>
        <v>45615065</v>
      </c>
      <c r="O38" s="21">
        <f t="shared" si="7"/>
        <v>23799816</v>
      </c>
      <c r="P38" s="21">
        <f t="shared" si="7"/>
        <v>44305896</v>
      </c>
      <c r="Q38" s="21">
        <f t="shared" si="7"/>
        <v>20320701</v>
      </c>
      <c r="R38" s="21">
        <f t="shared" si="7"/>
        <v>88426413</v>
      </c>
      <c r="S38" s="21">
        <f t="shared" si="7"/>
        <v>15760296</v>
      </c>
      <c r="T38" s="21">
        <f t="shared" si="7"/>
        <v>9902189</v>
      </c>
      <c r="U38" s="21">
        <f t="shared" si="7"/>
        <v>12740540</v>
      </c>
      <c r="V38" s="21">
        <f t="shared" si="7"/>
        <v>38403025</v>
      </c>
      <c r="W38" s="21">
        <f t="shared" si="7"/>
        <v>-257630020</v>
      </c>
      <c r="X38" s="21">
        <f t="shared" si="7"/>
        <v>240334626</v>
      </c>
      <c r="Y38" s="21">
        <f t="shared" si="7"/>
        <v>-497964646</v>
      </c>
      <c r="Z38" s="4">
        <f>+IF(X38&lt;&gt;0,+(Y38/X38)*100,0)</f>
        <v>-207.19638043333796</v>
      </c>
      <c r="AA38" s="19">
        <f>SUM(AA39:AA41)</f>
        <v>240334626</v>
      </c>
    </row>
    <row r="39" spans="1:27" ht="12.75">
      <c r="A39" s="5" t="s">
        <v>42</v>
      </c>
      <c r="B39" s="3"/>
      <c r="C39" s="22">
        <v>59051766</v>
      </c>
      <c r="D39" s="22"/>
      <c r="E39" s="23">
        <v>89997211</v>
      </c>
      <c r="F39" s="24">
        <v>98138232</v>
      </c>
      <c r="G39" s="24">
        <v>-38789891</v>
      </c>
      <c r="H39" s="24">
        <v>3984296</v>
      </c>
      <c r="I39" s="24">
        <v>-94345103</v>
      </c>
      <c r="J39" s="24">
        <v>-129150698</v>
      </c>
      <c r="K39" s="24">
        <v>4960590</v>
      </c>
      <c r="L39" s="24">
        <v>4960590</v>
      </c>
      <c r="M39" s="24">
        <v>4118013</v>
      </c>
      <c r="N39" s="24">
        <v>14039193</v>
      </c>
      <c r="O39" s="24">
        <v>5269073</v>
      </c>
      <c r="P39" s="24">
        <v>13622785</v>
      </c>
      <c r="Q39" s="24">
        <v>5556072</v>
      </c>
      <c r="R39" s="24">
        <v>24447930</v>
      </c>
      <c r="S39" s="24">
        <v>6208893</v>
      </c>
      <c r="T39" s="24">
        <v>5813990</v>
      </c>
      <c r="U39" s="24">
        <v>8176008</v>
      </c>
      <c r="V39" s="24">
        <v>20198891</v>
      </c>
      <c r="W39" s="24">
        <v>-70464684</v>
      </c>
      <c r="X39" s="24">
        <v>98138232</v>
      </c>
      <c r="Y39" s="24">
        <v>-168602916</v>
      </c>
      <c r="Z39" s="6">
        <v>-171.8</v>
      </c>
      <c r="AA39" s="22">
        <v>98138232</v>
      </c>
    </row>
    <row r="40" spans="1:27" ht="12.75">
      <c r="A40" s="5" t="s">
        <v>43</v>
      </c>
      <c r="B40" s="3"/>
      <c r="C40" s="22">
        <v>243859991</v>
      </c>
      <c r="D40" s="22"/>
      <c r="E40" s="23">
        <v>141978435</v>
      </c>
      <c r="F40" s="24">
        <v>131466361</v>
      </c>
      <c r="G40" s="24">
        <v>-81636651</v>
      </c>
      <c r="H40" s="24">
        <v>9553032</v>
      </c>
      <c r="I40" s="24">
        <v>-197968157</v>
      </c>
      <c r="J40" s="24">
        <v>-270051776</v>
      </c>
      <c r="K40" s="24">
        <v>9495752</v>
      </c>
      <c r="L40" s="24">
        <v>9495752</v>
      </c>
      <c r="M40" s="24">
        <v>9449047</v>
      </c>
      <c r="N40" s="24">
        <v>28440551</v>
      </c>
      <c r="O40" s="24">
        <v>18530743</v>
      </c>
      <c r="P40" s="24">
        <v>30683111</v>
      </c>
      <c r="Q40" s="24">
        <v>14764629</v>
      </c>
      <c r="R40" s="24">
        <v>63978483</v>
      </c>
      <c r="S40" s="24">
        <v>9551403</v>
      </c>
      <c r="T40" s="24">
        <v>3303183</v>
      </c>
      <c r="U40" s="24">
        <v>3761039</v>
      </c>
      <c r="V40" s="24">
        <v>16615625</v>
      </c>
      <c r="W40" s="24">
        <v>-161017117</v>
      </c>
      <c r="X40" s="24">
        <v>131466361</v>
      </c>
      <c r="Y40" s="24">
        <v>-292483478</v>
      </c>
      <c r="Z40" s="6">
        <v>-222.48</v>
      </c>
      <c r="AA40" s="22">
        <v>131466361</v>
      </c>
    </row>
    <row r="41" spans="1:27" ht="12.75">
      <c r="A41" s="5" t="s">
        <v>44</v>
      </c>
      <c r="B41" s="3"/>
      <c r="C41" s="22">
        <v>12163159</v>
      </c>
      <c r="D41" s="22"/>
      <c r="E41" s="23"/>
      <c r="F41" s="24">
        <v>10730033</v>
      </c>
      <c r="G41" s="24">
        <v>-9325317</v>
      </c>
      <c r="H41" s="24">
        <v>1087563</v>
      </c>
      <c r="I41" s="24">
        <v>-22634295</v>
      </c>
      <c r="J41" s="24">
        <v>-30872049</v>
      </c>
      <c r="K41" s="24">
        <v>1046477</v>
      </c>
      <c r="L41" s="24">
        <v>1046477</v>
      </c>
      <c r="M41" s="24">
        <v>1042367</v>
      </c>
      <c r="N41" s="24">
        <v>3135321</v>
      </c>
      <c r="O41" s="24"/>
      <c r="P41" s="24"/>
      <c r="Q41" s="24"/>
      <c r="R41" s="24"/>
      <c r="S41" s="24"/>
      <c r="T41" s="24">
        <v>785016</v>
      </c>
      <c r="U41" s="24">
        <v>803493</v>
      </c>
      <c r="V41" s="24">
        <v>1588509</v>
      </c>
      <c r="W41" s="24">
        <v>-26148219</v>
      </c>
      <c r="X41" s="24">
        <v>10730033</v>
      </c>
      <c r="Y41" s="24">
        <v>-36878252</v>
      </c>
      <c r="Z41" s="6">
        <v>-343.69</v>
      </c>
      <c r="AA41" s="22">
        <v>10730033</v>
      </c>
    </row>
    <row r="42" spans="1:27" ht="12.75">
      <c r="A42" s="2" t="s">
        <v>45</v>
      </c>
      <c r="B42" s="8"/>
      <c r="C42" s="19">
        <f aca="true" t="shared" si="8" ref="C42:Y42">SUM(C43:C46)</f>
        <v>1669141943</v>
      </c>
      <c r="D42" s="19">
        <f>SUM(D43:D46)</f>
        <v>0</v>
      </c>
      <c r="E42" s="20">
        <f t="shared" si="8"/>
        <v>1640093633</v>
      </c>
      <c r="F42" s="21">
        <f t="shared" si="8"/>
        <v>1716086418</v>
      </c>
      <c r="G42" s="21">
        <f t="shared" si="8"/>
        <v>-987870644</v>
      </c>
      <c r="H42" s="21">
        <f t="shared" si="8"/>
        <v>531982424</v>
      </c>
      <c r="I42" s="21">
        <f t="shared" si="8"/>
        <v>-136714846</v>
      </c>
      <c r="J42" s="21">
        <f t="shared" si="8"/>
        <v>-592603066</v>
      </c>
      <c r="K42" s="21">
        <f t="shared" si="8"/>
        <v>222634310</v>
      </c>
      <c r="L42" s="21">
        <f t="shared" si="8"/>
        <v>155066647</v>
      </c>
      <c r="M42" s="21">
        <f t="shared" si="8"/>
        <v>124637837</v>
      </c>
      <c r="N42" s="21">
        <f t="shared" si="8"/>
        <v>502338794</v>
      </c>
      <c r="O42" s="21">
        <f t="shared" si="8"/>
        <v>103811626</v>
      </c>
      <c r="P42" s="21">
        <f t="shared" si="8"/>
        <v>102327465</v>
      </c>
      <c r="Q42" s="21">
        <f t="shared" si="8"/>
        <v>121577745</v>
      </c>
      <c r="R42" s="21">
        <f t="shared" si="8"/>
        <v>327716836</v>
      </c>
      <c r="S42" s="21">
        <f t="shared" si="8"/>
        <v>96770618</v>
      </c>
      <c r="T42" s="21">
        <f t="shared" si="8"/>
        <v>89075570</v>
      </c>
      <c r="U42" s="21">
        <f t="shared" si="8"/>
        <v>228987837</v>
      </c>
      <c r="V42" s="21">
        <f t="shared" si="8"/>
        <v>414834025</v>
      </c>
      <c r="W42" s="21">
        <f t="shared" si="8"/>
        <v>652286589</v>
      </c>
      <c r="X42" s="21">
        <f t="shared" si="8"/>
        <v>1716086418</v>
      </c>
      <c r="Y42" s="21">
        <f t="shared" si="8"/>
        <v>-1063799829</v>
      </c>
      <c r="Z42" s="4">
        <f>+IF(X42&lt;&gt;0,+(Y42/X42)*100,0)</f>
        <v>-61.989875209186586</v>
      </c>
      <c r="AA42" s="19">
        <f>SUM(AA43:AA46)</f>
        <v>1716086418</v>
      </c>
    </row>
    <row r="43" spans="1:27" ht="12.75">
      <c r="A43" s="5" t="s">
        <v>46</v>
      </c>
      <c r="B43" s="3"/>
      <c r="C43" s="22">
        <v>818153678</v>
      </c>
      <c r="D43" s="22"/>
      <c r="E43" s="23">
        <v>991944199</v>
      </c>
      <c r="F43" s="24">
        <v>955996517</v>
      </c>
      <c r="G43" s="24">
        <v>1420238</v>
      </c>
      <c r="H43" s="24">
        <v>109110593</v>
      </c>
      <c r="I43" s="24">
        <v>57517507</v>
      </c>
      <c r="J43" s="24">
        <v>168048338</v>
      </c>
      <c r="K43" s="24">
        <v>90970885</v>
      </c>
      <c r="L43" s="24">
        <v>64222556</v>
      </c>
      <c r="M43" s="24">
        <v>67281105</v>
      </c>
      <c r="N43" s="24">
        <v>222474546</v>
      </c>
      <c r="O43" s="24">
        <v>53365684</v>
      </c>
      <c r="P43" s="24">
        <v>58594295</v>
      </c>
      <c r="Q43" s="24">
        <v>58466764</v>
      </c>
      <c r="R43" s="24">
        <v>170426743</v>
      </c>
      <c r="S43" s="24">
        <v>55949545</v>
      </c>
      <c r="T43" s="24">
        <v>66361806</v>
      </c>
      <c r="U43" s="24">
        <v>131553584</v>
      </c>
      <c r="V43" s="24">
        <v>253864935</v>
      </c>
      <c r="W43" s="24">
        <v>814814562</v>
      </c>
      <c r="X43" s="24">
        <v>955996517</v>
      </c>
      <c r="Y43" s="24">
        <v>-141181955</v>
      </c>
      <c r="Z43" s="6">
        <v>-14.77</v>
      </c>
      <c r="AA43" s="22">
        <v>955996517</v>
      </c>
    </row>
    <row r="44" spans="1:27" ht="12.75">
      <c r="A44" s="5" t="s">
        <v>47</v>
      </c>
      <c r="B44" s="3"/>
      <c r="C44" s="22">
        <v>499716380</v>
      </c>
      <c r="D44" s="22"/>
      <c r="E44" s="23">
        <v>436854961</v>
      </c>
      <c r="F44" s="24">
        <v>537728042</v>
      </c>
      <c r="G44" s="24">
        <v>-15077023</v>
      </c>
      <c r="H44" s="24">
        <v>37246659</v>
      </c>
      <c r="I44" s="24">
        <v>-18297029</v>
      </c>
      <c r="J44" s="24">
        <v>3872607</v>
      </c>
      <c r="K44" s="24">
        <v>60559844</v>
      </c>
      <c r="L44" s="24">
        <v>41581089</v>
      </c>
      <c r="M44" s="24">
        <v>43662824</v>
      </c>
      <c r="N44" s="24">
        <v>145803757</v>
      </c>
      <c r="O44" s="24">
        <v>43934277</v>
      </c>
      <c r="P44" s="24">
        <v>37082718</v>
      </c>
      <c r="Q44" s="24">
        <v>54671646</v>
      </c>
      <c r="R44" s="24">
        <v>135688641</v>
      </c>
      <c r="S44" s="24">
        <v>35880394</v>
      </c>
      <c r="T44" s="24">
        <v>15313395</v>
      </c>
      <c r="U44" s="24">
        <v>74095069</v>
      </c>
      <c r="V44" s="24">
        <v>125288858</v>
      </c>
      <c r="W44" s="24">
        <v>410653863</v>
      </c>
      <c r="X44" s="24">
        <v>537728042</v>
      </c>
      <c r="Y44" s="24">
        <v>-127074179</v>
      </c>
      <c r="Z44" s="6">
        <v>-23.63</v>
      </c>
      <c r="AA44" s="22">
        <v>537728042</v>
      </c>
    </row>
    <row r="45" spans="1:27" ht="12.75">
      <c r="A45" s="5" t="s">
        <v>48</v>
      </c>
      <c r="B45" s="3"/>
      <c r="C45" s="25">
        <v>208216426</v>
      </c>
      <c r="D45" s="25"/>
      <c r="E45" s="26">
        <v>99029466</v>
      </c>
      <c r="F45" s="27">
        <v>88276062</v>
      </c>
      <c r="G45" s="27">
        <v>-935584964</v>
      </c>
      <c r="H45" s="27">
        <v>377822761</v>
      </c>
      <c r="I45" s="27">
        <v>-72264841</v>
      </c>
      <c r="J45" s="27">
        <v>-630027044</v>
      </c>
      <c r="K45" s="27">
        <v>56653122</v>
      </c>
      <c r="L45" s="27">
        <v>34812543</v>
      </c>
      <c r="M45" s="27">
        <v>8814101</v>
      </c>
      <c r="N45" s="27">
        <v>100279766</v>
      </c>
      <c r="O45" s="27">
        <v>5338924</v>
      </c>
      <c r="P45" s="27">
        <v>5789159</v>
      </c>
      <c r="Q45" s="27">
        <v>8381844</v>
      </c>
      <c r="R45" s="27">
        <v>19509927</v>
      </c>
      <c r="S45" s="27">
        <v>4201998</v>
      </c>
      <c r="T45" s="27">
        <v>3330878</v>
      </c>
      <c r="U45" s="27">
        <v>8666960</v>
      </c>
      <c r="V45" s="27">
        <v>16199836</v>
      </c>
      <c r="W45" s="27">
        <v>-494037515</v>
      </c>
      <c r="X45" s="27">
        <v>88276062</v>
      </c>
      <c r="Y45" s="27">
        <v>-582313577</v>
      </c>
      <c r="Z45" s="7">
        <v>-659.65</v>
      </c>
      <c r="AA45" s="25">
        <v>88276062</v>
      </c>
    </row>
    <row r="46" spans="1:27" ht="12.75">
      <c r="A46" s="5" t="s">
        <v>49</v>
      </c>
      <c r="B46" s="3"/>
      <c r="C46" s="22">
        <v>143055459</v>
      </c>
      <c r="D46" s="22"/>
      <c r="E46" s="23">
        <v>112265007</v>
      </c>
      <c r="F46" s="24">
        <v>134085797</v>
      </c>
      <c r="G46" s="24">
        <v>-38628895</v>
      </c>
      <c r="H46" s="24">
        <v>7802411</v>
      </c>
      <c r="I46" s="24">
        <v>-103670483</v>
      </c>
      <c r="J46" s="24">
        <v>-134496967</v>
      </c>
      <c r="K46" s="24">
        <v>14450459</v>
      </c>
      <c r="L46" s="24">
        <v>14450459</v>
      </c>
      <c r="M46" s="24">
        <v>4879807</v>
      </c>
      <c r="N46" s="24">
        <v>33780725</v>
      </c>
      <c r="O46" s="24">
        <v>1172741</v>
      </c>
      <c r="P46" s="24">
        <v>861293</v>
      </c>
      <c r="Q46" s="24">
        <v>57491</v>
      </c>
      <c r="R46" s="24">
        <v>2091525</v>
      </c>
      <c r="S46" s="24">
        <v>738681</v>
      </c>
      <c r="T46" s="24">
        <v>4069491</v>
      </c>
      <c r="U46" s="24">
        <v>14672224</v>
      </c>
      <c r="V46" s="24">
        <v>19480396</v>
      </c>
      <c r="W46" s="24">
        <v>-79144321</v>
      </c>
      <c r="X46" s="24">
        <v>134085797</v>
      </c>
      <c r="Y46" s="24">
        <v>-213230118</v>
      </c>
      <c r="Z46" s="6">
        <v>-159.03</v>
      </c>
      <c r="AA46" s="22">
        <v>134085797</v>
      </c>
    </row>
    <row r="47" spans="1:27" ht="12.75">
      <c r="A47" s="2" t="s">
        <v>50</v>
      </c>
      <c r="B47" s="8" t="s">
        <v>51</v>
      </c>
      <c r="C47" s="19">
        <v>3688544</v>
      </c>
      <c r="D47" s="19"/>
      <c r="E47" s="20">
        <v>7961836</v>
      </c>
      <c r="F47" s="21">
        <v>13733632</v>
      </c>
      <c r="G47" s="21">
        <v>-3259967</v>
      </c>
      <c r="H47" s="21">
        <v>379856</v>
      </c>
      <c r="I47" s="21">
        <v>-7924382</v>
      </c>
      <c r="J47" s="21">
        <v>-10804493</v>
      </c>
      <c r="K47" s="21">
        <v>509471</v>
      </c>
      <c r="L47" s="21">
        <v>509471</v>
      </c>
      <c r="M47" s="21">
        <v>423906</v>
      </c>
      <c r="N47" s="21">
        <v>1442848</v>
      </c>
      <c r="O47" s="21">
        <v>373748</v>
      </c>
      <c r="P47" s="21">
        <v>434352</v>
      </c>
      <c r="Q47" s="21">
        <v>368460</v>
      </c>
      <c r="R47" s="21">
        <v>1176560</v>
      </c>
      <c r="S47" s="21">
        <v>378220</v>
      </c>
      <c r="T47" s="21">
        <v>386004</v>
      </c>
      <c r="U47" s="21">
        <v>2430428</v>
      </c>
      <c r="V47" s="21">
        <v>3194652</v>
      </c>
      <c r="W47" s="21">
        <v>-4990433</v>
      </c>
      <c r="X47" s="21">
        <v>13733632</v>
      </c>
      <c r="Y47" s="21">
        <v>-18724065</v>
      </c>
      <c r="Z47" s="4">
        <v>-136.34</v>
      </c>
      <c r="AA47" s="19">
        <v>13733632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2904119136</v>
      </c>
      <c r="D48" s="40">
        <f>+D28+D32+D38+D42+D47</f>
        <v>0</v>
      </c>
      <c r="E48" s="41">
        <f t="shared" si="9"/>
        <v>2975965076</v>
      </c>
      <c r="F48" s="42">
        <f t="shared" si="9"/>
        <v>3115658366</v>
      </c>
      <c r="G48" s="42">
        <f t="shared" si="9"/>
        <v>-817003280</v>
      </c>
      <c r="H48" s="42">
        <f t="shared" si="9"/>
        <v>623740646</v>
      </c>
      <c r="I48" s="42">
        <f t="shared" si="9"/>
        <v>-1186528590</v>
      </c>
      <c r="J48" s="42">
        <f t="shared" si="9"/>
        <v>-1379791224</v>
      </c>
      <c r="K48" s="42">
        <f t="shared" si="9"/>
        <v>336720873</v>
      </c>
      <c r="L48" s="42">
        <f t="shared" si="9"/>
        <v>259633181</v>
      </c>
      <c r="M48" s="42">
        <f t="shared" si="9"/>
        <v>209826811</v>
      </c>
      <c r="N48" s="42">
        <f t="shared" si="9"/>
        <v>806180865</v>
      </c>
      <c r="O48" s="42">
        <f t="shared" si="9"/>
        <v>211030983</v>
      </c>
      <c r="P48" s="42">
        <f t="shared" si="9"/>
        <v>248680859</v>
      </c>
      <c r="Q48" s="42">
        <f t="shared" si="9"/>
        <v>240700364</v>
      </c>
      <c r="R48" s="42">
        <f t="shared" si="9"/>
        <v>700412206</v>
      </c>
      <c r="S48" s="42">
        <f t="shared" si="9"/>
        <v>201463517</v>
      </c>
      <c r="T48" s="42">
        <f t="shared" si="9"/>
        <v>177112720</v>
      </c>
      <c r="U48" s="42">
        <f t="shared" si="9"/>
        <v>340700998</v>
      </c>
      <c r="V48" s="42">
        <f t="shared" si="9"/>
        <v>719277235</v>
      </c>
      <c r="W48" s="42">
        <f t="shared" si="9"/>
        <v>846079082</v>
      </c>
      <c r="X48" s="42">
        <f t="shared" si="9"/>
        <v>3115658366</v>
      </c>
      <c r="Y48" s="42">
        <f t="shared" si="9"/>
        <v>-2269579284</v>
      </c>
      <c r="Z48" s="43">
        <f>+IF(X48&lt;&gt;0,+(Y48/X48)*100,0)</f>
        <v>-72.84429219734292</v>
      </c>
      <c r="AA48" s="40">
        <f>+AA28+AA32+AA38+AA42+AA47</f>
        <v>3115658366</v>
      </c>
    </row>
    <row r="49" spans="1:27" ht="12.75">
      <c r="A49" s="14" t="s">
        <v>76</v>
      </c>
      <c r="B49" s="15"/>
      <c r="C49" s="44">
        <f aca="true" t="shared" si="10" ref="C49:Y49">+C25-C48</f>
        <v>153151478</v>
      </c>
      <c r="D49" s="44">
        <f>+D25-D48</f>
        <v>0</v>
      </c>
      <c r="E49" s="45">
        <f t="shared" si="10"/>
        <v>345930507</v>
      </c>
      <c r="F49" s="46">
        <f t="shared" si="10"/>
        <v>223850229</v>
      </c>
      <c r="G49" s="46">
        <f t="shared" si="10"/>
        <v>554772452</v>
      </c>
      <c r="H49" s="46">
        <f t="shared" si="10"/>
        <v>-447478640</v>
      </c>
      <c r="I49" s="46">
        <f t="shared" si="10"/>
        <v>1425116549</v>
      </c>
      <c r="J49" s="46">
        <f t="shared" si="10"/>
        <v>1532410361</v>
      </c>
      <c r="K49" s="46">
        <f t="shared" si="10"/>
        <v>-111387563</v>
      </c>
      <c r="L49" s="46">
        <f t="shared" si="10"/>
        <v>-31802226</v>
      </c>
      <c r="M49" s="46">
        <f t="shared" si="10"/>
        <v>120326382</v>
      </c>
      <c r="N49" s="46">
        <f t="shared" si="10"/>
        <v>-22863407</v>
      </c>
      <c r="O49" s="46">
        <f t="shared" si="10"/>
        <v>11448968</v>
      </c>
      <c r="P49" s="46">
        <f t="shared" si="10"/>
        <v>-38214256</v>
      </c>
      <c r="Q49" s="46">
        <f t="shared" si="10"/>
        <v>76552257</v>
      </c>
      <c r="R49" s="46">
        <f t="shared" si="10"/>
        <v>49786969</v>
      </c>
      <c r="S49" s="46">
        <f t="shared" si="10"/>
        <v>-19362634</v>
      </c>
      <c r="T49" s="46">
        <f t="shared" si="10"/>
        <v>12655117</v>
      </c>
      <c r="U49" s="46">
        <f t="shared" si="10"/>
        <v>-90926436</v>
      </c>
      <c r="V49" s="46">
        <f t="shared" si="10"/>
        <v>-97633953</v>
      </c>
      <c r="W49" s="46">
        <f t="shared" si="10"/>
        <v>1461699970</v>
      </c>
      <c r="X49" s="46">
        <f>IF(F25=F48,0,X25-X48)</f>
        <v>223850229</v>
      </c>
      <c r="Y49" s="46">
        <f t="shared" si="10"/>
        <v>1237849741</v>
      </c>
      <c r="Z49" s="47">
        <f>+IF(X49&lt;&gt;0,+(Y49/X49)*100,0)</f>
        <v>552.9812261215064</v>
      </c>
      <c r="AA49" s="44">
        <f>+AA25-AA48</f>
        <v>223850229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1686975682</v>
      </c>
      <c r="F5" s="21">
        <f t="shared" si="0"/>
        <v>1686975682</v>
      </c>
      <c r="G5" s="21">
        <f t="shared" si="0"/>
        <v>-100003687</v>
      </c>
      <c r="H5" s="21">
        <f t="shared" si="0"/>
        <v>103328690</v>
      </c>
      <c r="I5" s="21">
        <f t="shared" si="0"/>
        <v>123839117</v>
      </c>
      <c r="J5" s="21">
        <f t="shared" si="0"/>
        <v>127164120</v>
      </c>
      <c r="K5" s="21">
        <f t="shared" si="0"/>
        <v>7551388</v>
      </c>
      <c r="L5" s="21">
        <f t="shared" si="0"/>
        <v>0</v>
      </c>
      <c r="M5" s="21">
        <f t="shared" si="0"/>
        <v>0</v>
      </c>
      <c r="N5" s="21">
        <f t="shared" si="0"/>
        <v>7551388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124161408</v>
      </c>
      <c r="T5" s="21">
        <f t="shared" si="0"/>
        <v>130909313</v>
      </c>
      <c r="U5" s="21">
        <f t="shared" si="0"/>
        <v>126818397</v>
      </c>
      <c r="V5" s="21">
        <f t="shared" si="0"/>
        <v>381889118</v>
      </c>
      <c r="W5" s="21">
        <f t="shared" si="0"/>
        <v>516604626</v>
      </c>
      <c r="X5" s="21">
        <f t="shared" si="0"/>
        <v>1686975696</v>
      </c>
      <c r="Y5" s="21">
        <f t="shared" si="0"/>
        <v>-1170371070</v>
      </c>
      <c r="Z5" s="4">
        <f>+IF(X5&lt;&gt;0,+(Y5/X5)*100,0)</f>
        <v>-69.37687797014948</v>
      </c>
      <c r="AA5" s="19">
        <f>SUM(AA6:AA8)</f>
        <v>1686975682</v>
      </c>
    </row>
    <row r="6" spans="1:27" ht="12.75">
      <c r="A6" s="5" t="s">
        <v>32</v>
      </c>
      <c r="B6" s="3"/>
      <c r="C6" s="22"/>
      <c r="D6" s="22"/>
      <c r="E6" s="23">
        <v>4256967</v>
      </c>
      <c r="F6" s="24">
        <v>4256967</v>
      </c>
      <c r="G6" s="24">
        <v>-218763187</v>
      </c>
      <c r="H6" s="24"/>
      <c r="I6" s="24"/>
      <c r="J6" s="24">
        <v>-218763187</v>
      </c>
      <c r="K6" s="24"/>
      <c r="L6" s="24"/>
      <c r="M6" s="24"/>
      <c r="N6" s="24"/>
      <c r="O6" s="24"/>
      <c r="P6" s="24"/>
      <c r="Q6" s="24"/>
      <c r="R6" s="24"/>
      <c r="S6" s="24">
        <v>313313</v>
      </c>
      <c r="T6" s="24">
        <v>330340</v>
      </c>
      <c r="U6" s="24">
        <v>320017</v>
      </c>
      <c r="V6" s="24">
        <v>963670</v>
      </c>
      <c r="W6" s="24">
        <v>-217799517</v>
      </c>
      <c r="X6" s="24">
        <v>4256964</v>
      </c>
      <c r="Y6" s="24">
        <v>-222056481</v>
      </c>
      <c r="Z6" s="6">
        <v>-5216.31</v>
      </c>
      <c r="AA6" s="22">
        <v>4256967</v>
      </c>
    </row>
    <row r="7" spans="1:27" ht="12.75">
      <c r="A7" s="5" t="s">
        <v>33</v>
      </c>
      <c r="B7" s="3"/>
      <c r="C7" s="25"/>
      <c r="D7" s="25"/>
      <c r="E7" s="26">
        <v>1682718715</v>
      </c>
      <c r="F7" s="27">
        <v>1682718715</v>
      </c>
      <c r="G7" s="27">
        <v>118759500</v>
      </c>
      <c r="H7" s="27">
        <v>103328690</v>
      </c>
      <c r="I7" s="27">
        <v>123839117</v>
      </c>
      <c r="J7" s="27">
        <v>345927307</v>
      </c>
      <c r="K7" s="27">
        <v>7551388</v>
      </c>
      <c r="L7" s="27"/>
      <c r="M7" s="27"/>
      <c r="N7" s="27">
        <v>7551388</v>
      </c>
      <c r="O7" s="27"/>
      <c r="P7" s="27"/>
      <c r="Q7" s="27"/>
      <c r="R7" s="27"/>
      <c r="S7" s="27">
        <v>123848095</v>
      </c>
      <c r="T7" s="27">
        <v>130578973</v>
      </c>
      <c r="U7" s="27">
        <v>126498380</v>
      </c>
      <c r="V7" s="27">
        <v>380925448</v>
      </c>
      <c r="W7" s="27">
        <v>734404143</v>
      </c>
      <c r="X7" s="27">
        <v>1682718732</v>
      </c>
      <c r="Y7" s="27">
        <v>-948314589</v>
      </c>
      <c r="Z7" s="7">
        <v>-56.36</v>
      </c>
      <c r="AA7" s="25">
        <v>1682718715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109380543</v>
      </c>
      <c r="F9" s="21">
        <f t="shared" si="1"/>
        <v>109380543</v>
      </c>
      <c r="G9" s="21">
        <f t="shared" si="1"/>
        <v>41620389</v>
      </c>
      <c r="H9" s="21">
        <f t="shared" si="1"/>
        <v>827466</v>
      </c>
      <c r="I9" s="21">
        <f t="shared" si="1"/>
        <v>5818802</v>
      </c>
      <c r="J9" s="21">
        <f t="shared" si="1"/>
        <v>48266657</v>
      </c>
      <c r="K9" s="21">
        <f t="shared" si="1"/>
        <v>944683</v>
      </c>
      <c r="L9" s="21">
        <f t="shared" si="1"/>
        <v>0</v>
      </c>
      <c r="M9" s="21">
        <f t="shared" si="1"/>
        <v>0</v>
      </c>
      <c r="N9" s="21">
        <f t="shared" si="1"/>
        <v>944683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8050413</v>
      </c>
      <c r="T9" s="21">
        <f t="shared" si="1"/>
        <v>8487931</v>
      </c>
      <c r="U9" s="21">
        <f t="shared" si="1"/>
        <v>8222682</v>
      </c>
      <c r="V9" s="21">
        <f t="shared" si="1"/>
        <v>24761026</v>
      </c>
      <c r="W9" s="21">
        <f t="shared" si="1"/>
        <v>73972366</v>
      </c>
      <c r="X9" s="21">
        <f t="shared" si="1"/>
        <v>109380564</v>
      </c>
      <c r="Y9" s="21">
        <f t="shared" si="1"/>
        <v>-35408198</v>
      </c>
      <c r="Z9" s="4">
        <f>+IF(X9&lt;&gt;0,+(Y9/X9)*100,0)</f>
        <v>-32.371562830851744</v>
      </c>
      <c r="AA9" s="19">
        <f>SUM(AA10:AA14)</f>
        <v>109380543</v>
      </c>
    </row>
    <row r="10" spans="1:27" ht="12.75">
      <c r="A10" s="5" t="s">
        <v>36</v>
      </c>
      <c r="B10" s="3"/>
      <c r="C10" s="22"/>
      <c r="D10" s="22"/>
      <c r="E10" s="23">
        <v>24887237</v>
      </c>
      <c r="F10" s="24">
        <v>24887237</v>
      </c>
      <c r="G10" s="24">
        <v>8758969</v>
      </c>
      <c r="H10" s="24">
        <v>376046</v>
      </c>
      <c r="I10" s="24">
        <v>1386899</v>
      </c>
      <c r="J10" s="24">
        <v>10521914</v>
      </c>
      <c r="K10" s="24">
        <v>503957</v>
      </c>
      <c r="L10" s="24"/>
      <c r="M10" s="24"/>
      <c r="N10" s="24">
        <v>503957</v>
      </c>
      <c r="O10" s="24"/>
      <c r="P10" s="24"/>
      <c r="Q10" s="24"/>
      <c r="R10" s="24"/>
      <c r="S10" s="24">
        <v>1831701</v>
      </c>
      <c r="T10" s="24">
        <v>1931248</v>
      </c>
      <c r="U10" s="24">
        <v>1870897</v>
      </c>
      <c r="V10" s="24">
        <v>5633846</v>
      </c>
      <c r="W10" s="24">
        <v>16659717</v>
      </c>
      <c r="X10" s="24">
        <v>24887232</v>
      </c>
      <c r="Y10" s="24">
        <v>-8227515</v>
      </c>
      <c r="Z10" s="6">
        <v>-33.06</v>
      </c>
      <c r="AA10" s="22">
        <v>24887237</v>
      </c>
    </row>
    <row r="11" spans="1:27" ht="12.75">
      <c r="A11" s="5" t="s">
        <v>37</v>
      </c>
      <c r="B11" s="3"/>
      <c r="C11" s="22"/>
      <c r="D11" s="22"/>
      <c r="E11" s="23">
        <v>10383827</v>
      </c>
      <c r="F11" s="24">
        <v>10383827</v>
      </c>
      <c r="G11" s="24">
        <v>17445788</v>
      </c>
      <c r="H11" s="24">
        <v>31374</v>
      </c>
      <c r="I11" s="24">
        <v>6448</v>
      </c>
      <c r="J11" s="24">
        <v>17483610</v>
      </c>
      <c r="K11" s="24">
        <v>77329</v>
      </c>
      <c r="L11" s="24"/>
      <c r="M11" s="24"/>
      <c r="N11" s="24">
        <v>77329</v>
      </c>
      <c r="O11" s="24"/>
      <c r="P11" s="24"/>
      <c r="Q11" s="24"/>
      <c r="R11" s="24"/>
      <c r="S11" s="24">
        <v>764250</v>
      </c>
      <c r="T11" s="24">
        <v>805786</v>
      </c>
      <c r="U11" s="24">
        <v>780605</v>
      </c>
      <c r="V11" s="24">
        <v>2350641</v>
      </c>
      <c r="W11" s="24">
        <v>19911580</v>
      </c>
      <c r="X11" s="24">
        <v>10383828</v>
      </c>
      <c r="Y11" s="24">
        <v>9527752</v>
      </c>
      <c r="Z11" s="6">
        <v>91.76</v>
      </c>
      <c r="AA11" s="22">
        <v>10383827</v>
      </c>
    </row>
    <row r="12" spans="1:27" ht="12.75">
      <c r="A12" s="5" t="s">
        <v>38</v>
      </c>
      <c r="B12" s="3"/>
      <c r="C12" s="22"/>
      <c r="D12" s="22"/>
      <c r="E12" s="23">
        <v>3606447</v>
      </c>
      <c r="F12" s="24">
        <v>3606447</v>
      </c>
      <c r="G12" s="24">
        <v>305439</v>
      </c>
      <c r="H12" s="24">
        <v>164265</v>
      </c>
      <c r="I12" s="24">
        <v>2807849</v>
      </c>
      <c r="J12" s="24">
        <v>3277553</v>
      </c>
      <c r="K12" s="24">
        <v>257314</v>
      </c>
      <c r="L12" s="24"/>
      <c r="M12" s="24"/>
      <c r="N12" s="24">
        <v>257314</v>
      </c>
      <c r="O12" s="24"/>
      <c r="P12" s="24"/>
      <c r="Q12" s="24"/>
      <c r="R12" s="24"/>
      <c r="S12" s="24">
        <v>265437</v>
      </c>
      <c r="T12" s="24">
        <v>279862</v>
      </c>
      <c r="U12" s="24">
        <v>271114</v>
      </c>
      <c r="V12" s="24">
        <v>816413</v>
      </c>
      <c r="W12" s="24">
        <v>4351280</v>
      </c>
      <c r="X12" s="24">
        <v>3606468</v>
      </c>
      <c r="Y12" s="24">
        <v>744812</v>
      </c>
      <c r="Z12" s="6">
        <v>20.65</v>
      </c>
      <c r="AA12" s="22">
        <v>3606447</v>
      </c>
    </row>
    <row r="13" spans="1:27" ht="12.75">
      <c r="A13" s="5" t="s">
        <v>39</v>
      </c>
      <c r="B13" s="3"/>
      <c r="C13" s="22"/>
      <c r="D13" s="22"/>
      <c r="E13" s="23">
        <v>70503032</v>
      </c>
      <c r="F13" s="24">
        <v>70503032</v>
      </c>
      <c r="G13" s="24">
        <v>15110193</v>
      </c>
      <c r="H13" s="24">
        <v>255781</v>
      </c>
      <c r="I13" s="24">
        <v>1617606</v>
      </c>
      <c r="J13" s="24">
        <v>16983580</v>
      </c>
      <c r="K13" s="24">
        <v>106083</v>
      </c>
      <c r="L13" s="24"/>
      <c r="M13" s="24"/>
      <c r="N13" s="24">
        <v>106083</v>
      </c>
      <c r="O13" s="24"/>
      <c r="P13" s="24"/>
      <c r="Q13" s="24"/>
      <c r="R13" s="24"/>
      <c r="S13" s="24">
        <v>5189025</v>
      </c>
      <c r="T13" s="24">
        <v>5471035</v>
      </c>
      <c r="U13" s="24">
        <v>5300066</v>
      </c>
      <c r="V13" s="24">
        <v>15960126</v>
      </c>
      <c r="W13" s="24">
        <v>33049789</v>
      </c>
      <c r="X13" s="24">
        <v>70503036</v>
      </c>
      <c r="Y13" s="24">
        <v>-37453247</v>
      </c>
      <c r="Z13" s="6">
        <v>-53.12</v>
      </c>
      <c r="AA13" s="22">
        <v>70503032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316347371</v>
      </c>
      <c r="F15" s="21">
        <f t="shared" si="2"/>
        <v>316347371</v>
      </c>
      <c r="G15" s="21">
        <f t="shared" si="2"/>
        <v>-20641774</v>
      </c>
      <c r="H15" s="21">
        <f t="shared" si="2"/>
        <v>18821475</v>
      </c>
      <c r="I15" s="21">
        <f t="shared" si="2"/>
        <v>24588993</v>
      </c>
      <c r="J15" s="21">
        <f t="shared" si="2"/>
        <v>22768694</v>
      </c>
      <c r="K15" s="21">
        <f t="shared" si="2"/>
        <v>4012189</v>
      </c>
      <c r="L15" s="21">
        <f t="shared" si="2"/>
        <v>0</v>
      </c>
      <c r="M15" s="21">
        <f t="shared" si="2"/>
        <v>0</v>
      </c>
      <c r="N15" s="21">
        <f t="shared" si="2"/>
        <v>4012189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23283167</v>
      </c>
      <c r="T15" s="21">
        <f t="shared" si="2"/>
        <v>24548555</v>
      </c>
      <c r="U15" s="21">
        <f t="shared" si="2"/>
        <v>23781412</v>
      </c>
      <c r="V15" s="21">
        <f t="shared" si="2"/>
        <v>71613134</v>
      </c>
      <c r="W15" s="21">
        <f t="shared" si="2"/>
        <v>98394017</v>
      </c>
      <c r="X15" s="21">
        <f t="shared" si="2"/>
        <v>316347372</v>
      </c>
      <c r="Y15" s="21">
        <f t="shared" si="2"/>
        <v>-217953355</v>
      </c>
      <c r="Z15" s="4">
        <f>+IF(X15&lt;&gt;0,+(Y15/X15)*100,0)</f>
        <v>-68.8968438783174</v>
      </c>
      <c r="AA15" s="19">
        <f>SUM(AA16:AA18)</f>
        <v>316347371</v>
      </c>
    </row>
    <row r="16" spans="1:27" ht="12.75">
      <c r="A16" s="5" t="s">
        <v>42</v>
      </c>
      <c r="B16" s="3"/>
      <c r="C16" s="22"/>
      <c r="D16" s="22"/>
      <c r="E16" s="23">
        <v>53904496</v>
      </c>
      <c r="F16" s="24">
        <v>53904496</v>
      </c>
      <c r="G16" s="24">
        <v>-27672435</v>
      </c>
      <c r="H16" s="24">
        <v>230106</v>
      </c>
      <c r="I16" s="24">
        <v>330302</v>
      </c>
      <c r="J16" s="24">
        <v>-27112027</v>
      </c>
      <c r="K16" s="24">
        <v>312660</v>
      </c>
      <c r="L16" s="24"/>
      <c r="M16" s="24"/>
      <c r="N16" s="24">
        <v>312660</v>
      </c>
      <c r="O16" s="24"/>
      <c r="P16" s="24"/>
      <c r="Q16" s="24"/>
      <c r="R16" s="24"/>
      <c r="S16" s="24">
        <v>3967370</v>
      </c>
      <c r="T16" s="24">
        <v>4182988</v>
      </c>
      <c r="U16" s="24">
        <v>4052270</v>
      </c>
      <c r="V16" s="24">
        <v>12202628</v>
      </c>
      <c r="W16" s="24">
        <v>-14596739</v>
      </c>
      <c r="X16" s="24">
        <v>53904492</v>
      </c>
      <c r="Y16" s="24">
        <v>-68501231</v>
      </c>
      <c r="Z16" s="6">
        <v>-127.08</v>
      </c>
      <c r="AA16" s="22">
        <v>53904496</v>
      </c>
    </row>
    <row r="17" spans="1:27" ht="12.75">
      <c r="A17" s="5" t="s">
        <v>43</v>
      </c>
      <c r="B17" s="3"/>
      <c r="C17" s="22"/>
      <c r="D17" s="22"/>
      <c r="E17" s="23">
        <v>262339193</v>
      </c>
      <c r="F17" s="24">
        <v>262339193</v>
      </c>
      <c r="G17" s="24">
        <v>7030661</v>
      </c>
      <c r="H17" s="24">
        <v>18584369</v>
      </c>
      <c r="I17" s="24">
        <v>24255191</v>
      </c>
      <c r="J17" s="24">
        <v>49870221</v>
      </c>
      <c r="K17" s="24">
        <v>3691529</v>
      </c>
      <c r="L17" s="24"/>
      <c r="M17" s="24"/>
      <c r="N17" s="24">
        <v>3691529</v>
      </c>
      <c r="O17" s="24"/>
      <c r="P17" s="24"/>
      <c r="Q17" s="24"/>
      <c r="R17" s="24"/>
      <c r="S17" s="24">
        <v>19308166</v>
      </c>
      <c r="T17" s="24">
        <v>20357521</v>
      </c>
      <c r="U17" s="24">
        <v>19721348</v>
      </c>
      <c r="V17" s="24">
        <v>59387035</v>
      </c>
      <c r="W17" s="24">
        <v>112948785</v>
      </c>
      <c r="X17" s="24">
        <v>262339200</v>
      </c>
      <c r="Y17" s="24">
        <v>-149390415</v>
      </c>
      <c r="Z17" s="6">
        <v>-56.95</v>
      </c>
      <c r="AA17" s="22">
        <v>262339193</v>
      </c>
    </row>
    <row r="18" spans="1:27" ht="12.75">
      <c r="A18" s="5" t="s">
        <v>44</v>
      </c>
      <c r="B18" s="3"/>
      <c r="C18" s="22"/>
      <c r="D18" s="22"/>
      <c r="E18" s="23">
        <v>103682</v>
      </c>
      <c r="F18" s="24">
        <v>103682</v>
      </c>
      <c r="G18" s="24"/>
      <c r="H18" s="24">
        <v>7000</v>
      </c>
      <c r="I18" s="24">
        <v>3500</v>
      </c>
      <c r="J18" s="24">
        <v>10500</v>
      </c>
      <c r="K18" s="24">
        <v>8000</v>
      </c>
      <c r="L18" s="24"/>
      <c r="M18" s="24"/>
      <c r="N18" s="24">
        <v>8000</v>
      </c>
      <c r="O18" s="24"/>
      <c r="P18" s="24"/>
      <c r="Q18" s="24"/>
      <c r="R18" s="24"/>
      <c r="S18" s="24">
        <v>7631</v>
      </c>
      <c r="T18" s="24">
        <v>8046</v>
      </c>
      <c r="U18" s="24">
        <v>7794</v>
      </c>
      <c r="V18" s="24">
        <v>23471</v>
      </c>
      <c r="W18" s="24">
        <v>41971</v>
      </c>
      <c r="X18" s="24">
        <v>103680</v>
      </c>
      <c r="Y18" s="24">
        <v>-61709</v>
      </c>
      <c r="Z18" s="6">
        <v>-59.52</v>
      </c>
      <c r="AA18" s="22">
        <v>103682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3872358764</v>
      </c>
      <c r="F19" s="21">
        <f t="shared" si="3"/>
        <v>3872358764</v>
      </c>
      <c r="G19" s="21">
        <f t="shared" si="3"/>
        <v>304439597</v>
      </c>
      <c r="H19" s="21">
        <f t="shared" si="3"/>
        <v>377276664</v>
      </c>
      <c r="I19" s="21">
        <f t="shared" si="3"/>
        <v>289670742</v>
      </c>
      <c r="J19" s="21">
        <f t="shared" si="3"/>
        <v>971387003</v>
      </c>
      <c r="K19" s="21">
        <f t="shared" si="3"/>
        <v>-6008680</v>
      </c>
      <c r="L19" s="21">
        <f t="shared" si="3"/>
        <v>0</v>
      </c>
      <c r="M19" s="21">
        <f t="shared" si="3"/>
        <v>0</v>
      </c>
      <c r="N19" s="21">
        <f t="shared" si="3"/>
        <v>-6008680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285005604</v>
      </c>
      <c r="T19" s="21">
        <f t="shared" si="3"/>
        <v>300495043</v>
      </c>
      <c r="U19" s="21">
        <f t="shared" si="3"/>
        <v>291104574</v>
      </c>
      <c r="V19" s="21">
        <f t="shared" si="3"/>
        <v>876605221</v>
      </c>
      <c r="W19" s="21">
        <f t="shared" si="3"/>
        <v>1841983544</v>
      </c>
      <c r="X19" s="21">
        <f t="shared" si="3"/>
        <v>3872358792</v>
      </c>
      <c r="Y19" s="21">
        <f t="shared" si="3"/>
        <v>-2030375248</v>
      </c>
      <c r="Z19" s="4">
        <f>+IF(X19&lt;&gt;0,+(Y19/X19)*100,0)</f>
        <v>-52.432518706546546</v>
      </c>
      <c r="AA19" s="19">
        <f>SUM(AA20:AA23)</f>
        <v>3872358764</v>
      </c>
    </row>
    <row r="20" spans="1:27" ht="12.75">
      <c r="A20" s="5" t="s">
        <v>46</v>
      </c>
      <c r="B20" s="3"/>
      <c r="C20" s="22"/>
      <c r="D20" s="22"/>
      <c r="E20" s="23">
        <v>2481524057</v>
      </c>
      <c r="F20" s="24">
        <v>2481524057</v>
      </c>
      <c r="G20" s="24">
        <v>213157501</v>
      </c>
      <c r="H20" s="24">
        <v>239551516</v>
      </c>
      <c r="I20" s="24">
        <v>217767265</v>
      </c>
      <c r="J20" s="24">
        <v>670476282</v>
      </c>
      <c r="K20" s="24">
        <v>-11716994</v>
      </c>
      <c r="L20" s="24"/>
      <c r="M20" s="24"/>
      <c r="N20" s="24">
        <v>-11716994</v>
      </c>
      <c r="O20" s="24"/>
      <c r="P20" s="24"/>
      <c r="Q20" s="24"/>
      <c r="R20" s="24"/>
      <c r="S20" s="24">
        <v>182640170</v>
      </c>
      <c r="T20" s="24">
        <v>192566269</v>
      </c>
      <c r="U20" s="24">
        <v>186548571</v>
      </c>
      <c r="V20" s="24">
        <v>561755010</v>
      </c>
      <c r="W20" s="24">
        <v>1220514298</v>
      </c>
      <c r="X20" s="24">
        <v>2481524064</v>
      </c>
      <c r="Y20" s="24">
        <v>-1261009766</v>
      </c>
      <c r="Z20" s="6">
        <v>-50.82</v>
      </c>
      <c r="AA20" s="22">
        <v>2481524057</v>
      </c>
    </row>
    <row r="21" spans="1:27" ht="12.75">
      <c r="A21" s="5" t="s">
        <v>47</v>
      </c>
      <c r="B21" s="3"/>
      <c r="C21" s="22"/>
      <c r="D21" s="22"/>
      <c r="E21" s="23">
        <v>1002034888</v>
      </c>
      <c r="F21" s="24">
        <v>1002034888</v>
      </c>
      <c r="G21" s="24">
        <v>58295722</v>
      </c>
      <c r="H21" s="24">
        <v>103824878</v>
      </c>
      <c r="I21" s="24">
        <v>48616292</v>
      </c>
      <c r="J21" s="24">
        <v>210736892</v>
      </c>
      <c r="K21" s="24">
        <v>4612821</v>
      </c>
      <c r="L21" s="24"/>
      <c r="M21" s="24"/>
      <c r="N21" s="24">
        <v>4612821</v>
      </c>
      <c r="O21" s="24"/>
      <c r="P21" s="24"/>
      <c r="Q21" s="24"/>
      <c r="R21" s="24"/>
      <c r="S21" s="24">
        <v>73749768</v>
      </c>
      <c r="T21" s="24">
        <v>77757907</v>
      </c>
      <c r="U21" s="24">
        <v>75327974</v>
      </c>
      <c r="V21" s="24">
        <v>226835649</v>
      </c>
      <c r="W21" s="24">
        <v>442185362</v>
      </c>
      <c r="X21" s="24">
        <v>1002034896</v>
      </c>
      <c r="Y21" s="24">
        <v>-559849534</v>
      </c>
      <c r="Z21" s="6">
        <v>-55.87</v>
      </c>
      <c r="AA21" s="22">
        <v>1002034888</v>
      </c>
    </row>
    <row r="22" spans="1:27" ht="12.75">
      <c r="A22" s="5" t="s">
        <v>48</v>
      </c>
      <c r="B22" s="3"/>
      <c r="C22" s="25"/>
      <c r="D22" s="25"/>
      <c r="E22" s="26">
        <v>230567614</v>
      </c>
      <c r="F22" s="27">
        <v>230567614</v>
      </c>
      <c r="G22" s="27">
        <v>5101579</v>
      </c>
      <c r="H22" s="27">
        <v>24050621</v>
      </c>
      <c r="I22" s="27">
        <v>12606788</v>
      </c>
      <c r="J22" s="27">
        <v>41758988</v>
      </c>
      <c r="K22" s="27">
        <v>296757</v>
      </c>
      <c r="L22" s="27"/>
      <c r="M22" s="27"/>
      <c r="N22" s="27">
        <v>296757</v>
      </c>
      <c r="O22" s="27"/>
      <c r="P22" s="27"/>
      <c r="Q22" s="27"/>
      <c r="R22" s="27"/>
      <c r="S22" s="27">
        <v>16969777</v>
      </c>
      <c r="T22" s="27">
        <v>17892048</v>
      </c>
      <c r="U22" s="27">
        <v>17332921</v>
      </c>
      <c r="V22" s="27">
        <v>52194746</v>
      </c>
      <c r="W22" s="27">
        <v>94250491</v>
      </c>
      <c r="X22" s="27">
        <v>230567628</v>
      </c>
      <c r="Y22" s="27">
        <v>-136317137</v>
      </c>
      <c r="Z22" s="7">
        <v>-59.12</v>
      </c>
      <c r="AA22" s="25">
        <v>230567614</v>
      </c>
    </row>
    <row r="23" spans="1:27" ht="12.75">
      <c r="A23" s="5" t="s">
        <v>49</v>
      </c>
      <c r="B23" s="3"/>
      <c r="C23" s="22"/>
      <c r="D23" s="22"/>
      <c r="E23" s="23">
        <v>158232205</v>
      </c>
      <c r="F23" s="24">
        <v>158232205</v>
      </c>
      <c r="G23" s="24">
        <v>27884795</v>
      </c>
      <c r="H23" s="24">
        <v>9849649</v>
      </c>
      <c r="I23" s="24">
        <v>10680397</v>
      </c>
      <c r="J23" s="24">
        <v>48414841</v>
      </c>
      <c r="K23" s="24">
        <v>798736</v>
      </c>
      <c r="L23" s="24"/>
      <c r="M23" s="24"/>
      <c r="N23" s="24">
        <v>798736</v>
      </c>
      <c r="O23" s="24"/>
      <c r="P23" s="24"/>
      <c r="Q23" s="24"/>
      <c r="R23" s="24"/>
      <c r="S23" s="24">
        <v>11645889</v>
      </c>
      <c r="T23" s="24">
        <v>12278819</v>
      </c>
      <c r="U23" s="24">
        <v>11895108</v>
      </c>
      <c r="V23" s="24">
        <v>35819816</v>
      </c>
      <c r="W23" s="24">
        <v>85033393</v>
      </c>
      <c r="X23" s="24">
        <v>158232204</v>
      </c>
      <c r="Y23" s="24">
        <v>-73198811</v>
      </c>
      <c r="Z23" s="6">
        <v>-46.26</v>
      </c>
      <c r="AA23" s="22">
        <v>158232205</v>
      </c>
    </row>
    <row r="24" spans="1:27" ht="12.75">
      <c r="A24" s="2" t="s">
        <v>50</v>
      </c>
      <c r="B24" s="8" t="s">
        <v>51</v>
      </c>
      <c r="C24" s="19"/>
      <c r="D24" s="19"/>
      <c r="E24" s="20">
        <v>58902384</v>
      </c>
      <c r="F24" s="21">
        <v>58902384</v>
      </c>
      <c r="G24" s="21">
        <v>95418</v>
      </c>
      <c r="H24" s="21">
        <v>3649332</v>
      </c>
      <c r="I24" s="21">
        <v>4854778</v>
      </c>
      <c r="J24" s="21">
        <v>8599528</v>
      </c>
      <c r="K24" s="21">
        <v>1778633</v>
      </c>
      <c r="L24" s="21"/>
      <c r="M24" s="21"/>
      <c r="N24" s="21">
        <v>1778633</v>
      </c>
      <c r="O24" s="21"/>
      <c r="P24" s="21"/>
      <c r="Q24" s="21"/>
      <c r="R24" s="21"/>
      <c r="S24" s="21">
        <v>4335216</v>
      </c>
      <c r="T24" s="21">
        <v>4570827</v>
      </c>
      <c r="U24" s="21">
        <v>4427987</v>
      </c>
      <c r="V24" s="21">
        <v>13334030</v>
      </c>
      <c r="W24" s="21">
        <v>23712191</v>
      </c>
      <c r="X24" s="21">
        <v>58902384</v>
      </c>
      <c r="Y24" s="21">
        <v>-35190193</v>
      </c>
      <c r="Z24" s="4">
        <v>-59.74</v>
      </c>
      <c r="AA24" s="19">
        <v>58902384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6043964744</v>
      </c>
      <c r="F25" s="42">
        <f t="shared" si="4"/>
        <v>6043964744</v>
      </c>
      <c r="G25" s="42">
        <f t="shared" si="4"/>
        <v>225509943</v>
      </c>
      <c r="H25" s="42">
        <f t="shared" si="4"/>
        <v>503903627</v>
      </c>
      <c r="I25" s="42">
        <f t="shared" si="4"/>
        <v>448772432</v>
      </c>
      <c r="J25" s="42">
        <f t="shared" si="4"/>
        <v>1178186002</v>
      </c>
      <c r="K25" s="42">
        <f t="shared" si="4"/>
        <v>8278213</v>
      </c>
      <c r="L25" s="42">
        <f t="shared" si="4"/>
        <v>0</v>
      </c>
      <c r="M25" s="42">
        <f t="shared" si="4"/>
        <v>0</v>
      </c>
      <c r="N25" s="42">
        <f t="shared" si="4"/>
        <v>8278213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444835808</v>
      </c>
      <c r="T25" s="42">
        <f t="shared" si="4"/>
        <v>469011669</v>
      </c>
      <c r="U25" s="42">
        <f t="shared" si="4"/>
        <v>454355052</v>
      </c>
      <c r="V25" s="42">
        <f t="shared" si="4"/>
        <v>1368202529</v>
      </c>
      <c r="W25" s="42">
        <f t="shared" si="4"/>
        <v>2554666744</v>
      </c>
      <c r="X25" s="42">
        <f t="shared" si="4"/>
        <v>6043964808</v>
      </c>
      <c r="Y25" s="42">
        <f t="shared" si="4"/>
        <v>-3489298064</v>
      </c>
      <c r="Z25" s="43">
        <f>+IF(X25&lt;&gt;0,+(Y25/X25)*100,0)</f>
        <v>-57.73193879920421</v>
      </c>
      <c r="AA25" s="40">
        <f>+AA5+AA9+AA15+AA19+AA24</f>
        <v>6043964744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1293899890</v>
      </c>
      <c r="F28" s="21">
        <f t="shared" si="5"/>
        <v>1293899890</v>
      </c>
      <c r="G28" s="21">
        <f t="shared" si="5"/>
        <v>37013884</v>
      </c>
      <c r="H28" s="21">
        <f t="shared" si="5"/>
        <v>79575809</v>
      </c>
      <c r="I28" s="21">
        <f t="shared" si="5"/>
        <v>77025515</v>
      </c>
      <c r="J28" s="21">
        <f t="shared" si="5"/>
        <v>193615208</v>
      </c>
      <c r="K28" s="21">
        <f t="shared" si="5"/>
        <v>12415500</v>
      </c>
      <c r="L28" s="21">
        <f t="shared" si="5"/>
        <v>0</v>
      </c>
      <c r="M28" s="21">
        <f t="shared" si="5"/>
        <v>0</v>
      </c>
      <c r="N28" s="21">
        <f t="shared" si="5"/>
        <v>12415500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95231053</v>
      </c>
      <c r="T28" s="21">
        <f t="shared" si="5"/>
        <v>100406656</v>
      </c>
      <c r="U28" s="21">
        <f t="shared" si="5"/>
        <v>97268964</v>
      </c>
      <c r="V28" s="21">
        <f t="shared" si="5"/>
        <v>292906673</v>
      </c>
      <c r="W28" s="21">
        <f t="shared" si="5"/>
        <v>498937381</v>
      </c>
      <c r="X28" s="21">
        <f t="shared" si="5"/>
        <v>1293900396</v>
      </c>
      <c r="Y28" s="21">
        <f t="shared" si="5"/>
        <v>-794963015</v>
      </c>
      <c r="Z28" s="4">
        <f>+IF(X28&lt;&gt;0,+(Y28/X28)*100,0)</f>
        <v>-61.4392744184615</v>
      </c>
      <c r="AA28" s="19">
        <f>SUM(AA29:AA31)</f>
        <v>1293899890</v>
      </c>
    </row>
    <row r="29" spans="1:27" ht="12.75">
      <c r="A29" s="5" t="s">
        <v>32</v>
      </c>
      <c r="B29" s="3"/>
      <c r="C29" s="22"/>
      <c r="D29" s="22"/>
      <c r="E29" s="23">
        <v>189360838</v>
      </c>
      <c r="F29" s="24">
        <v>189360838</v>
      </c>
      <c r="G29" s="24">
        <v>7185915</v>
      </c>
      <c r="H29" s="24">
        <v>7790145</v>
      </c>
      <c r="I29" s="24">
        <v>9226564</v>
      </c>
      <c r="J29" s="24">
        <v>24202624</v>
      </c>
      <c r="K29" s="24">
        <v>2030301</v>
      </c>
      <c r="L29" s="24"/>
      <c r="M29" s="24"/>
      <c r="N29" s="24">
        <v>2030301</v>
      </c>
      <c r="O29" s="24"/>
      <c r="P29" s="24"/>
      <c r="Q29" s="24"/>
      <c r="R29" s="24"/>
      <c r="S29" s="24">
        <v>13936964</v>
      </c>
      <c r="T29" s="24">
        <v>14694412</v>
      </c>
      <c r="U29" s="24">
        <v>14235215</v>
      </c>
      <c r="V29" s="24">
        <v>42866591</v>
      </c>
      <c r="W29" s="24">
        <v>69099516</v>
      </c>
      <c r="X29" s="24">
        <v>189360984</v>
      </c>
      <c r="Y29" s="24">
        <v>-120261468</v>
      </c>
      <c r="Z29" s="6">
        <v>-63.51</v>
      </c>
      <c r="AA29" s="22">
        <v>189360838</v>
      </c>
    </row>
    <row r="30" spans="1:27" ht="12.75">
      <c r="A30" s="5" t="s">
        <v>33</v>
      </c>
      <c r="B30" s="3"/>
      <c r="C30" s="25"/>
      <c r="D30" s="25"/>
      <c r="E30" s="26">
        <v>1090456082</v>
      </c>
      <c r="F30" s="27">
        <v>1090456082</v>
      </c>
      <c r="G30" s="27">
        <v>32823491</v>
      </c>
      <c r="H30" s="27">
        <v>71019108</v>
      </c>
      <c r="I30" s="27">
        <v>66591783</v>
      </c>
      <c r="J30" s="27">
        <v>170434382</v>
      </c>
      <c r="K30" s="27">
        <v>8700515</v>
      </c>
      <c r="L30" s="27"/>
      <c r="M30" s="27"/>
      <c r="N30" s="27">
        <v>8700515</v>
      </c>
      <c r="O30" s="27"/>
      <c r="P30" s="27"/>
      <c r="Q30" s="27"/>
      <c r="R30" s="27"/>
      <c r="S30" s="27">
        <v>80257581</v>
      </c>
      <c r="T30" s="27">
        <v>84619405</v>
      </c>
      <c r="U30" s="27">
        <v>81975059</v>
      </c>
      <c r="V30" s="27">
        <v>246852045</v>
      </c>
      <c r="W30" s="27">
        <v>425986942</v>
      </c>
      <c r="X30" s="27">
        <v>1090456404</v>
      </c>
      <c r="Y30" s="27">
        <v>-664469462</v>
      </c>
      <c r="Z30" s="7">
        <v>-60.93</v>
      </c>
      <c r="AA30" s="25">
        <v>1090456082</v>
      </c>
    </row>
    <row r="31" spans="1:27" ht="12.75">
      <c r="A31" s="5" t="s">
        <v>34</v>
      </c>
      <c r="B31" s="3"/>
      <c r="C31" s="22"/>
      <c r="D31" s="22"/>
      <c r="E31" s="23">
        <v>14082970</v>
      </c>
      <c r="F31" s="24">
        <v>14082970</v>
      </c>
      <c r="G31" s="24">
        <v>-2995522</v>
      </c>
      <c r="H31" s="24">
        <v>766556</v>
      </c>
      <c r="I31" s="24">
        <v>1207168</v>
      </c>
      <c r="J31" s="24">
        <v>-1021798</v>
      </c>
      <c r="K31" s="24">
        <v>1684684</v>
      </c>
      <c r="L31" s="24"/>
      <c r="M31" s="24"/>
      <c r="N31" s="24">
        <v>1684684</v>
      </c>
      <c r="O31" s="24"/>
      <c r="P31" s="24"/>
      <c r="Q31" s="24"/>
      <c r="R31" s="24"/>
      <c r="S31" s="24">
        <v>1036508</v>
      </c>
      <c r="T31" s="24">
        <v>1092839</v>
      </c>
      <c r="U31" s="24">
        <v>1058690</v>
      </c>
      <c r="V31" s="24">
        <v>3188037</v>
      </c>
      <c r="W31" s="24">
        <v>3850923</v>
      </c>
      <c r="X31" s="24">
        <v>14083008</v>
      </c>
      <c r="Y31" s="24">
        <v>-10232085</v>
      </c>
      <c r="Z31" s="6">
        <v>-72.66</v>
      </c>
      <c r="AA31" s="22">
        <v>14082970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520692883</v>
      </c>
      <c r="F32" s="21">
        <f t="shared" si="6"/>
        <v>520692883</v>
      </c>
      <c r="G32" s="21">
        <f t="shared" si="6"/>
        <v>33367769</v>
      </c>
      <c r="H32" s="21">
        <f t="shared" si="6"/>
        <v>35131003</v>
      </c>
      <c r="I32" s="21">
        <f t="shared" si="6"/>
        <v>35101925</v>
      </c>
      <c r="J32" s="21">
        <f t="shared" si="6"/>
        <v>103600697</v>
      </c>
      <c r="K32" s="21">
        <f t="shared" si="6"/>
        <v>3598083</v>
      </c>
      <c r="L32" s="21">
        <f t="shared" si="6"/>
        <v>0</v>
      </c>
      <c r="M32" s="21">
        <f t="shared" si="6"/>
        <v>0</v>
      </c>
      <c r="N32" s="21">
        <f t="shared" si="6"/>
        <v>3598083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38323020</v>
      </c>
      <c r="T32" s="21">
        <f t="shared" si="6"/>
        <v>40405815</v>
      </c>
      <c r="U32" s="21">
        <f t="shared" si="6"/>
        <v>39143092</v>
      </c>
      <c r="V32" s="21">
        <f t="shared" si="6"/>
        <v>117871927</v>
      </c>
      <c r="W32" s="21">
        <f t="shared" si="6"/>
        <v>225070707</v>
      </c>
      <c r="X32" s="21">
        <f t="shared" si="6"/>
        <v>520693140</v>
      </c>
      <c r="Y32" s="21">
        <f t="shared" si="6"/>
        <v>-295622433</v>
      </c>
      <c r="Z32" s="4">
        <f>+IF(X32&lt;&gt;0,+(Y32/X32)*100,0)</f>
        <v>-56.77478927415868</v>
      </c>
      <c r="AA32" s="19">
        <f>SUM(AA33:AA37)</f>
        <v>520692883</v>
      </c>
    </row>
    <row r="33" spans="1:27" ht="12.75">
      <c r="A33" s="5" t="s">
        <v>36</v>
      </c>
      <c r="B33" s="3"/>
      <c r="C33" s="22"/>
      <c r="D33" s="22"/>
      <c r="E33" s="23">
        <v>115536351</v>
      </c>
      <c r="F33" s="24">
        <v>115536351</v>
      </c>
      <c r="G33" s="24">
        <v>7980641</v>
      </c>
      <c r="H33" s="24">
        <v>6942688</v>
      </c>
      <c r="I33" s="24">
        <v>8067773</v>
      </c>
      <c r="J33" s="24">
        <v>22991102</v>
      </c>
      <c r="K33" s="24">
        <v>461116</v>
      </c>
      <c r="L33" s="24"/>
      <c r="M33" s="24"/>
      <c r="N33" s="24">
        <v>461116</v>
      </c>
      <c r="O33" s="24"/>
      <c r="P33" s="24"/>
      <c r="Q33" s="24"/>
      <c r="R33" s="24"/>
      <c r="S33" s="24">
        <v>8503478</v>
      </c>
      <c r="T33" s="24">
        <v>8965662</v>
      </c>
      <c r="U33" s="24">
        <v>8685437</v>
      </c>
      <c r="V33" s="24">
        <v>26154577</v>
      </c>
      <c r="W33" s="24">
        <v>49606795</v>
      </c>
      <c r="X33" s="24">
        <v>115536384</v>
      </c>
      <c r="Y33" s="24">
        <v>-65929589</v>
      </c>
      <c r="Z33" s="6">
        <v>-57.06</v>
      </c>
      <c r="AA33" s="22">
        <v>115536351</v>
      </c>
    </row>
    <row r="34" spans="1:27" ht="12.75">
      <c r="A34" s="5" t="s">
        <v>37</v>
      </c>
      <c r="B34" s="3"/>
      <c r="C34" s="22"/>
      <c r="D34" s="22"/>
      <c r="E34" s="23">
        <v>125730405</v>
      </c>
      <c r="F34" s="24">
        <v>125730405</v>
      </c>
      <c r="G34" s="24">
        <v>9493224</v>
      </c>
      <c r="H34" s="24">
        <v>8698657</v>
      </c>
      <c r="I34" s="24">
        <v>8146745</v>
      </c>
      <c r="J34" s="24">
        <v>26338626</v>
      </c>
      <c r="K34" s="24">
        <v>361265</v>
      </c>
      <c r="L34" s="24"/>
      <c r="M34" s="24"/>
      <c r="N34" s="24">
        <v>361265</v>
      </c>
      <c r="O34" s="24"/>
      <c r="P34" s="24"/>
      <c r="Q34" s="24"/>
      <c r="R34" s="24"/>
      <c r="S34" s="24">
        <v>9253763</v>
      </c>
      <c r="T34" s="24">
        <v>9756683</v>
      </c>
      <c r="U34" s="24">
        <v>9451787</v>
      </c>
      <c r="V34" s="24">
        <v>28462233</v>
      </c>
      <c r="W34" s="24">
        <v>55162124</v>
      </c>
      <c r="X34" s="24">
        <v>125730492</v>
      </c>
      <c r="Y34" s="24">
        <v>-70568368</v>
      </c>
      <c r="Z34" s="6">
        <v>-56.13</v>
      </c>
      <c r="AA34" s="22">
        <v>125730405</v>
      </c>
    </row>
    <row r="35" spans="1:27" ht="12.75">
      <c r="A35" s="5" t="s">
        <v>38</v>
      </c>
      <c r="B35" s="3"/>
      <c r="C35" s="22"/>
      <c r="D35" s="22"/>
      <c r="E35" s="23">
        <v>180293581</v>
      </c>
      <c r="F35" s="24">
        <v>180293581</v>
      </c>
      <c r="G35" s="24">
        <v>12894145</v>
      </c>
      <c r="H35" s="24">
        <v>16453260</v>
      </c>
      <c r="I35" s="24">
        <v>15433528</v>
      </c>
      <c r="J35" s="24">
        <v>44780933</v>
      </c>
      <c r="K35" s="24">
        <v>2720548</v>
      </c>
      <c r="L35" s="24"/>
      <c r="M35" s="24"/>
      <c r="N35" s="24">
        <v>2720548</v>
      </c>
      <c r="O35" s="24"/>
      <c r="P35" s="24"/>
      <c r="Q35" s="24"/>
      <c r="R35" s="24"/>
      <c r="S35" s="24">
        <v>13269618</v>
      </c>
      <c r="T35" s="24">
        <v>13990783</v>
      </c>
      <c r="U35" s="24">
        <v>13553576</v>
      </c>
      <c r="V35" s="24">
        <v>40813977</v>
      </c>
      <c r="W35" s="24">
        <v>88315458</v>
      </c>
      <c r="X35" s="24">
        <v>180293676</v>
      </c>
      <c r="Y35" s="24">
        <v>-91978218</v>
      </c>
      <c r="Z35" s="6">
        <v>-51.02</v>
      </c>
      <c r="AA35" s="22">
        <v>180293581</v>
      </c>
    </row>
    <row r="36" spans="1:27" ht="12.75">
      <c r="A36" s="5" t="s">
        <v>39</v>
      </c>
      <c r="B36" s="3"/>
      <c r="C36" s="22"/>
      <c r="D36" s="22"/>
      <c r="E36" s="23">
        <v>98864970</v>
      </c>
      <c r="F36" s="24">
        <v>98864970</v>
      </c>
      <c r="G36" s="24">
        <v>2564212</v>
      </c>
      <c r="H36" s="24">
        <v>2589546</v>
      </c>
      <c r="I36" s="24">
        <v>3025138</v>
      </c>
      <c r="J36" s="24">
        <v>8178896</v>
      </c>
      <c r="K36" s="24">
        <v>54293</v>
      </c>
      <c r="L36" s="24"/>
      <c r="M36" s="24"/>
      <c r="N36" s="24">
        <v>54293</v>
      </c>
      <c r="O36" s="24"/>
      <c r="P36" s="24"/>
      <c r="Q36" s="24"/>
      <c r="R36" s="24"/>
      <c r="S36" s="24">
        <v>7276467</v>
      </c>
      <c r="T36" s="24">
        <v>7671923</v>
      </c>
      <c r="U36" s="24">
        <v>7432176</v>
      </c>
      <c r="V36" s="24">
        <v>22380566</v>
      </c>
      <c r="W36" s="24">
        <v>30613755</v>
      </c>
      <c r="X36" s="24">
        <v>98865012</v>
      </c>
      <c r="Y36" s="24">
        <v>-68251257</v>
      </c>
      <c r="Z36" s="6">
        <v>-69.03</v>
      </c>
      <c r="AA36" s="22">
        <v>98864970</v>
      </c>
    </row>
    <row r="37" spans="1:27" ht="12.75">
      <c r="A37" s="5" t="s">
        <v>40</v>
      </c>
      <c r="B37" s="3"/>
      <c r="C37" s="25"/>
      <c r="D37" s="25"/>
      <c r="E37" s="26">
        <v>267576</v>
      </c>
      <c r="F37" s="27">
        <v>267576</v>
      </c>
      <c r="G37" s="27">
        <v>435547</v>
      </c>
      <c r="H37" s="27">
        <v>446852</v>
      </c>
      <c r="I37" s="27">
        <v>428741</v>
      </c>
      <c r="J37" s="27">
        <v>1311140</v>
      </c>
      <c r="K37" s="27">
        <v>861</v>
      </c>
      <c r="L37" s="27"/>
      <c r="M37" s="27"/>
      <c r="N37" s="27">
        <v>861</v>
      </c>
      <c r="O37" s="27"/>
      <c r="P37" s="27"/>
      <c r="Q37" s="27"/>
      <c r="R37" s="27"/>
      <c r="S37" s="27">
        <v>19694</v>
      </c>
      <c r="T37" s="27">
        <v>20764</v>
      </c>
      <c r="U37" s="27">
        <v>20116</v>
      </c>
      <c r="V37" s="27">
        <v>60574</v>
      </c>
      <c r="W37" s="27">
        <v>1372575</v>
      </c>
      <c r="X37" s="27">
        <v>267576</v>
      </c>
      <c r="Y37" s="27">
        <v>1104999</v>
      </c>
      <c r="Z37" s="7">
        <v>412.97</v>
      </c>
      <c r="AA37" s="25">
        <v>267576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251001717</v>
      </c>
      <c r="F38" s="21">
        <f t="shared" si="7"/>
        <v>251001717</v>
      </c>
      <c r="G38" s="21">
        <f t="shared" si="7"/>
        <v>23366453</v>
      </c>
      <c r="H38" s="21">
        <f t="shared" si="7"/>
        <v>29084227</v>
      </c>
      <c r="I38" s="21">
        <f t="shared" si="7"/>
        <v>27092478</v>
      </c>
      <c r="J38" s="21">
        <f t="shared" si="7"/>
        <v>79543158</v>
      </c>
      <c r="K38" s="21">
        <f t="shared" si="7"/>
        <v>557400</v>
      </c>
      <c r="L38" s="21">
        <f t="shared" si="7"/>
        <v>0</v>
      </c>
      <c r="M38" s="21">
        <f t="shared" si="7"/>
        <v>0</v>
      </c>
      <c r="N38" s="21">
        <f t="shared" si="7"/>
        <v>557400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18473732</v>
      </c>
      <c r="T38" s="21">
        <f t="shared" si="7"/>
        <v>19477739</v>
      </c>
      <c r="U38" s="21">
        <f t="shared" si="7"/>
        <v>18869070</v>
      </c>
      <c r="V38" s="21">
        <f t="shared" si="7"/>
        <v>56820541</v>
      </c>
      <c r="W38" s="21">
        <f t="shared" si="7"/>
        <v>136921099</v>
      </c>
      <c r="X38" s="21">
        <f t="shared" si="7"/>
        <v>251001828</v>
      </c>
      <c r="Y38" s="21">
        <f t="shared" si="7"/>
        <v>-114080729</v>
      </c>
      <c r="Z38" s="4">
        <f>+IF(X38&lt;&gt;0,+(Y38/X38)*100,0)</f>
        <v>-45.45015863390445</v>
      </c>
      <c r="AA38" s="19">
        <f>SUM(AA39:AA41)</f>
        <v>251001717</v>
      </c>
    </row>
    <row r="39" spans="1:27" ht="12.75">
      <c r="A39" s="5" t="s">
        <v>42</v>
      </c>
      <c r="B39" s="3"/>
      <c r="C39" s="22"/>
      <c r="D39" s="22"/>
      <c r="E39" s="23">
        <v>81394951</v>
      </c>
      <c r="F39" s="24">
        <v>81394951</v>
      </c>
      <c r="G39" s="24">
        <v>3922143</v>
      </c>
      <c r="H39" s="24">
        <v>5186037</v>
      </c>
      <c r="I39" s="24">
        <v>5442922</v>
      </c>
      <c r="J39" s="24">
        <v>14551102</v>
      </c>
      <c r="K39" s="24">
        <v>288616</v>
      </c>
      <c r="L39" s="24"/>
      <c r="M39" s="24"/>
      <c r="N39" s="24">
        <v>288616</v>
      </c>
      <c r="O39" s="24"/>
      <c r="P39" s="24"/>
      <c r="Q39" s="24"/>
      <c r="R39" s="24"/>
      <c r="S39" s="24">
        <v>5990676</v>
      </c>
      <c r="T39" s="24">
        <v>6316251</v>
      </c>
      <c r="U39" s="24">
        <v>6118872</v>
      </c>
      <c r="V39" s="24">
        <v>18425799</v>
      </c>
      <c r="W39" s="24">
        <v>33265517</v>
      </c>
      <c r="X39" s="24">
        <v>81395004</v>
      </c>
      <c r="Y39" s="24">
        <v>-48129487</v>
      </c>
      <c r="Z39" s="6">
        <v>-59.13</v>
      </c>
      <c r="AA39" s="22">
        <v>81394951</v>
      </c>
    </row>
    <row r="40" spans="1:27" ht="12.75">
      <c r="A40" s="5" t="s">
        <v>43</v>
      </c>
      <c r="B40" s="3"/>
      <c r="C40" s="22"/>
      <c r="D40" s="22"/>
      <c r="E40" s="23">
        <v>151400332</v>
      </c>
      <c r="F40" s="24">
        <v>151400332</v>
      </c>
      <c r="G40" s="24">
        <v>17915838</v>
      </c>
      <c r="H40" s="24">
        <v>22372390</v>
      </c>
      <c r="I40" s="24">
        <v>20133116</v>
      </c>
      <c r="J40" s="24">
        <v>60421344</v>
      </c>
      <c r="K40" s="24">
        <v>147151</v>
      </c>
      <c r="L40" s="24"/>
      <c r="M40" s="24"/>
      <c r="N40" s="24">
        <v>147151</v>
      </c>
      <c r="O40" s="24"/>
      <c r="P40" s="24"/>
      <c r="Q40" s="24"/>
      <c r="R40" s="24"/>
      <c r="S40" s="24">
        <v>11143061</v>
      </c>
      <c r="T40" s="24">
        <v>11748666</v>
      </c>
      <c r="U40" s="24">
        <v>11381530</v>
      </c>
      <c r="V40" s="24">
        <v>34273257</v>
      </c>
      <c r="W40" s="24">
        <v>94841752</v>
      </c>
      <c r="X40" s="24">
        <v>151400364</v>
      </c>
      <c r="Y40" s="24">
        <v>-56558612</v>
      </c>
      <c r="Z40" s="6">
        <v>-37.36</v>
      </c>
      <c r="AA40" s="22">
        <v>151400332</v>
      </c>
    </row>
    <row r="41" spans="1:27" ht="12.75">
      <c r="A41" s="5" t="s">
        <v>44</v>
      </c>
      <c r="B41" s="3"/>
      <c r="C41" s="22"/>
      <c r="D41" s="22"/>
      <c r="E41" s="23">
        <v>18206434</v>
      </c>
      <c r="F41" s="24">
        <v>18206434</v>
      </c>
      <c r="G41" s="24">
        <v>1528472</v>
      </c>
      <c r="H41" s="24">
        <v>1525800</v>
      </c>
      <c r="I41" s="24">
        <v>1516440</v>
      </c>
      <c r="J41" s="24">
        <v>4570712</v>
      </c>
      <c r="K41" s="24">
        <v>121633</v>
      </c>
      <c r="L41" s="24"/>
      <c r="M41" s="24"/>
      <c r="N41" s="24">
        <v>121633</v>
      </c>
      <c r="O41" s="24"/>
      <c r="P41" s="24"/>
      <c r="Q41" s="24"/>
      <c r="R41" s="24"/>
      <c r="S41" s="24">
        <v>1339995</v>
      </c>
      <c r="T41" s="24">
        <v>1412822</v>
      </c>
      <c r="U41" s="24">
        <v>1368668</v>
      </c>
      <c r="V41" s="24">
        <v>4121485</v>
      </c>
      <c r="W41" s="24">
        <v>8813830</v>
      </c>
      <c r="X41" s="24">
        <v>18206460</v>
      </c>
      <c r="Y41" s="24">
        <v>-9392630</v>
      </c>
      <c r="Z41" s="6">
        <v>-51.59</v>
      </c>
      <c r="AA41" s="22">
        <v>18206434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3192453383</v>
      </c>
      <c r="F42" s="21">
        <f t="shared" si="8"/>
        <v>3192453383</v>
      </c>
      <c r="G42" s="21">
        <f t="shared" si="8"/>
        <v>299242707</v>
      </c>
      <c r="H42" s="21">
        <f t="shared" si="8"/>
        <v>386905341</v>
      </c>
      <c r="I42" s="21">
        <f t="shared" si="8"/>
        <v>335383417</v>
      </c>
      <c r="J42" s="21">
        <f t="shared" si="8"/>
        <v>1021531465</v>
      </c>
      <c r="K42" s="21">
        <f t="shared" si="8"/>
        <v>138532584</v>
      </c>
      <c r="L42" s="21">
        <f t="shared" si="8"/>
        <v>0</v>
      </c>
      <c r="M42" s="21">
        <f t="shared" si="8"/>
        <v>0</v>
      </c>
      <c r="N42" s="21">
        <f t="shared" si="8"/>
        <v>138532584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234964570</v>
      </c>
      <c r="T42" s="21">
        <f t="shared" si="8"/>
        <v>247734398</v>
      </c>
      <c r="U42" s="21">
        <f t="shared" si="8"/>
        <v>239992696</v>
      </c>
      <c r="V42" s="21">
        <f t="shared" si="8"/>
        <v>722691664</v>
      </c>
      <c r="W42" s="21">
        <f t="shared" si="8"/>
        <v>1882755713</v>
      </c>
      <c r="X42" s="21">
        <f t="shared" si="8"/>
        <v>3192453528</v>
      </c>
      <c r="Y42" s="21">
        <f t="shared" si="8"/>
        <v>-1309697815</v>
      </c>
      <c r="Z42" s="4">
        <f>+IF(X42&lt;&gt;0,+(Y42/X42)*100,0)</f>
        <v>-41.02480438675316</v>
      </c>
      <c r="AA42" s="19">
        <f>SUM(AA43:AA46)</f>
        <v>3192453383</v>
      </c>
    </row>
    <row r="43" spans="1:27" ht="12.75">
      <c r="A43" s="5" t="s">
        <v>46</v>
      </c>
      <c r="B43" s="3"/>
      <c r="C43" s="22"/>
      <c r="D43" s="22"/>
      <c r="E43" s="23">
        <v>2018306973</v>
      </c>
      <c r="F43" s="24">
        <v>2018306973</v>
      </c>
      <c r="G43" s="24">
        <v>200699446</v>
      </c>
      <c r="H43" s="24">
        <v>299621715</v>
      </c>
      <c r="I43" s="24">
        <v>227568020</v>
      </c>
      <c r="J43" s="24">
        <v>727889181</v>
      </c>
      <c r="K43" s="24">
        <v>46582608</v>
      </c>
      <c r="L43" s="24"/>
      <c r="M43" s="24"/>
      <c r="N43" s="24">
        <v>46582608</v>
      </c>
      <c r="O43" s="24"/>
      <c r="P43" s="24"/>
      <c r="Q43" s="24"/>
      <c r="R43" s="24"/>
      <c r="S43" s="24">
        <v>148547393</v>
      </c>
      <c r="T43" s="24">
        <v>156620626</v>
      </c>
      <c r="U43" s="24">
        <v>151726235</v>
      </c>
      <c r="V43" s="24">
        <v>456894254</v>
      </c>
      <c r="W43" s="24">
        <v>1231366043</v>
      </c>
      <c r="X43" s="24">
        <v>2018307012</v>
      </c>
      <c r="Y43" s="24">
        <v>-786940969</v>
      </c>
      <c r="Z43" s="6">
        <v>-38.99</v>
      </c>
      <c r="AA43" s="22">
        <v>2018306973</v>
      </c>
    </row>
    <row r="44" spans="1:27" ht="12.75">
      <c r="A44" s="5" t="s">
        <v>47</v>
      </c>
      <c r="B44" s="3"/>
      <c r="C44" s="22"/>
      <c r="D44" s="22"/>
      <c r="E44" s="23">
        <v>743425163</v>
      </c>
      <c r="F44" s="24">
        <v>743425163</v>
      </c>
      <c r="G44" s="24">
        <v>71619652</v>
      </c>
      <c r="H44" s="24">
        <v>60518834</v>
      </c>
      <c r="I44" s="24">
        <v>81769104</v>
      </c>
      <c r="J44" s="24">
        <v>213907590</v>
      </c>
      <c r="K44" s="24">
        <v>78427257</v>
      </c>
      <c r="L44" s="24"/>
      <c r="M44" s="24"/>
      <c r="N44" s="24">
        <v>78427257</v>
      </c>
      <c r="O44" s="24"/>
      <c r="P44" s="24"/>
      <c r="Q44" s="24"/>
      <c r="R44" s="24"/>
      <c r="S44" s="24">
        <v>54716091</v>
      </c>
      <c r="T44" s="24">
        <v>57689799</v>
      </c>
      <c r="U44" s="24">
        <v>55886984</v>
      </c>
      <c r="V44" s="24">
        <v>168292874</v>
      </c>
      <c r="W44" s="24">
        <v>460627721</v>
      </c>
      <c r="X44" s="24">
        <v>743425188</v>
      </c>
      <c r="Y44" s="24">
        <v>-282797467</v>
      </c>
      <c r="Z44" s="6">
        <v>-38.04</v>
      </c>
      <c r="AA44" s="22">
        <v>743425163</v>
      </c>
    </row>
    <row r="45" spans="1:27" ht="12.75">
      <c r="A45" s="5" t="s">
        <v>48</v>
      </c>
      <c r="B45" s="3"/>
      <c r="C45" s="25"/>
      <c r="D45" s="25"/>
      <c r="E45" s="26">
        <v>307999513</v>
      </c>
      <c r="F45" s="27">
        <v>307999513</v>
      </c>
      <c r="G45" s="27">
        <v>18820251</v>
      </c>
      <c r="H45" s="27">
        <v>19757184</v>
      </c>
      <c r="I45" s="27">
        <v>17252221</v>
      </c>
      <c r="J45" s="27">
        <v>55829656</v>
      </c>
      <c r="K45" s="27">
        <v>12843235</v>
      </c>
      <c r="L45" s="27"/>
      <c r="M45" s="27"/>
      <c r="N45" s="27">
        <v>12843235</v>
      </c>
      <c r="O45" s="27"/>
      <c r="P45" s="27"/>
      <c r="Q45" s="27"/>
      <c r="R45" s="27"/>
      <c r="S45" s="27">
        <v>22668769</v>
      </c>
      <c r="T45" s="27">
        <v>23900767</v>
      </c>
      <c r="U45" s="27">
        <v>23153870</v>
      </c>
      <c r="V45" s="27">
        <v>69723406</v>
      </c>
      <c r="W45" s="27">
        <v>138396297</v>
      </c>
      <c r="X45" s="27">
        <v>307999596</v>
      </c>
      <c r="Y45" s="27">
        <v>-169603299</v>
      </c>
      <c r="Z45" s="7">
        <v>-55.07</v>
      </c>
      <c r="AA45" s="25">
        <v>307999513</v>
      </c>
    </row>
    <row r="46" spans="1:27" ht="12.75">
      <c r="A46" s="5" t="s">
        <v>49</v>
      </c>
      <c r="B46" s="3"/>
      <c r="C46" s="22"/>
      <c r="D46" s="22"/>
      <c r="E46" s="23">
        <v>122721734</v>
      </c>
      <c r="F46" s="24">
        <v>122721734</v>
      </c>
      <c r="G46" s="24">
        <v>8103358</v>
      </c>
      <c r="H46" s="24">
        <v>7007608</v>
      </c>
      <c r="I46" s="24">
        <v>8794072</v>
      </c>
      <c r="J46" s="24">
        <v>23905038</v>
      </c>
      <c r="K46" s="24">
        <v>679484</v>
      </c>
      <c r="L46" s="24"/>
      <c r="M46" s="24"/>
      <c r="N46" s="24">
        <v>679484</v>
      </c>
      <c r="O46" s="24"/>
      <c r="P46" s="24"/>
      <c r="Q46" s="24"/>
      <c r="R46" s="24"/>
      <c r="S46" s="24">
        <v>9032317</v>
      </c>
      <c r="T46" s="24">
        <v>9523206</v>
      </c>
      <c r="U46" s="24">
        <v>9225607</v>
      </c>
      <c r="V46" s="24">
        <v>27781130</v>
      </c>
      <c r="W46" s="24">
        <v>52365652</v>
      </c>
      <c r="X46" s="24">
        <v>122721732</v>
      </c>
      <c r="Y46" s="24">
        <v>-70356080</v>
      </c>
      <c r="Z46" s="6">
        <v>-57.33</v>
      </c>
      <c r="AA46" s="22">
        <v>122721734</v>
      </c>
    </row>
    <row r="47" spans="1:27" ht="12.75">
      <c r="A47" s="2" t="s">
        <v>50</v>
      </c>
      <c r="B47" s="8" t="s">
        <v>51</v>
      </c>
      <c r="C47" s="19"/>
      <c r="D47" s="19"/>
      <c r="E47" s="20">
        <v>70459105</v>
      </c>
      <c r="F47" s="21">
        <v>70459105</v>
      </c>
      <c r="G47" s="21">
        <v>2741363</v>
      </c>
      <c r="H47" s="21">
        <v>3827865</v>
      </c>
      <c r="I47" s="21">
        <v>3394982</v>
      </c>
      <c r="J47" s="21">
        <v>9964210</v>
      </c>
      <c r="K47" s="21">
        <v>1678922</v>
      </c>
      <c r="L47" s="21"/>
      <c r="M47" s="21"/>
      <c r="N47" s="21">
        <v>1678922</v>
      </c>
      <c r="O47" s="21"/>
      <c r="P47" s="21"/>
      <c r="Q47" s="21"/>
      <c r="R47" s="21"/>
      <c r="S47" s="21">
        <v>5185795</v>
      </c>
      <c r="T47" s="21">
        <v>5467629</v>
      </c>
      <c r="U47" s="21">
        <v>5296766</v>
      </c>
      <c r="V47" s="21">
        <v>15950190</v>
      </c>
      <c r="W47" s="21">
        <v>27593322</v>
      </c>
      <c r="X47" s="21">
        <v>70459176</v>
      </c>
      <c r="Y47" s="21">
        <v>-42865854</v>
      </c>
      <c r="Z47" s="4">
        <v>-60.84</v>
      </c>
      <c r="AA47" s="19">
        <v>70459105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5328506978</v>
      </c>
      <c r="F48" s="42">
        <f t="shared" si="9"/>
        <v>5328506978</v>
      </c>
      <c r="G48" s="42">
        <f t="shared" si="9"/>
        <v>395732176</v>
      </c>
      <c r="H48" s="42">
        <f t="shared" si="9"/>
        <v>534524245</v>
      </c>
      <c r="I48" s="42">
        <f t="shared" si="9"/>
        <v>477998317</v>
      </c>
      <c r="J48" s="42">
        <f t="shared" si="9"/>
        <v>1408254738</v>
      </c>
      <c r="K48" s="42">
        <f t="shared" si="9"/>
        <v>156782489</v>
      </c>
      <c r="L48" s="42">
        <f t="shared" si="9"/>
        <v>0</v>
      </c>
      <c r="M48" s="42">
        <f t="shared" si="9"/>
        <v>0</v>
      </c>
      <c r="N48" s="42">
        <f t="shared" si="9"/>
        <v>156782489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392178170</v>
      </c>
      <c r="T48" s="42">
        <f t="shared" si="9"/>
        <v>413492237</v>
      </c>
      <c r="U48" s="42">
        <f t="shared" si="9"/>
        <v>400570588</v>
      </c>
      <c r="V48" s="42">
        <f t="shared" si="9"/>
        <v>1206240995</v>
      </c>
      <c r="W48" s="42">
        <f t="shared" si="9"/>
        <v>2771278222</v>
      </c>
      <c r="X48" s="42">
        <f t="shared" si="9"/>
        <v>5328508068</v>
      </c>
      <c r="Y48" s="42">
        <f t="shared" si="9"/>
        <v>-2557229846</v>
      </c>
      <c r="Z48" s="43">
        <f>+IF(X48&lt;&gt;0,+(Y48/X48)*100,0)</f>
        <v>-47.991479291497626</v>
      </c>
      <c r="AA48" s="40">
        <f>+AA28+AA32+AA38+AA42+AA47</f>
        <v>5328506978</v>
      </c>
    </row>
    <row r="49" spans="1:27" ht="12.75">
      <c r="A49" s="14" t="s">
        <v>76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715457766</v>
      </c>
      <c r="F49" s="46">
        <f t="shared" si="10"/>
        <v>715457766</v>
      </c>
      <c r="G49" s="46">
        <f t="shared" si="10"/>
        <v>-170222233</v>
      </c>
      <c r="H49" s="46">
        <f t="shared" si="10"/>
        <v>-30620618</v>
      </c>
      <c r="I49" s="46">
        <f t="shared" si="10"/>
        <v>-29225885</v>
      </c>
      <c r="J49" s="46">
        <f t="shared" si="10"/>
        <v>-230068736</v>
      </c>
      <c r="K49" s="46">
        <f t="shared" si="10"/>
        <v>-148504276</v>
      </c>
      <c r="L49" s="46">
        <f t="shared" si="10"/>
        <v>0</v>
      </c>
      <c r="M49" s="46">
        <f t="shared" si="10"/>
        <v>0</v>
      </c>
      <c r="N49" s="46">
        <f t="shared" si="10"/>
        <v>-148504276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52657638</v>
      </c>
      <c r="T49" s="46">
        <f t="shared" si="10"/>
        <v>55519432</v>
      </c>
      <c r="U49" s="46">
        <f t="shared" si="10"/>
        <v>53784464</v>
      </c>
      <c r="V49" s="46">
        <f t="shared" si="10"/>
        <v>161961534</v>
      </c>
      <c r="W49" s="46">
        <f t="shared" si="10"/>
        <v>-216611478</v>
      </c>
      <c r="X49" s="46">
        <f>IF(F25=F48,0,X25-X48)</f>
        <v>715456740</v>
      </c>
      <c r="Y49" s="46">
        <f t="shared" si="10"/>
        <v>-932068218</v>
      </c>
      <c r="Z49" s="47">
        <f>+IF(X49&lt;&gt;0,+(Y49/X49)*100,0)</f>
        <v>-130.2759714025477</v>
      </c>
      <c r="AA49" s="44">
        <f>+AA25-AA48</f>
        <v>715457766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456475675</v>
      </c>
      <c r="D5" s="19">
        <f>SUM(D6:D8)</f>
        <v>0</v>
      </c>
      <c r="E5" s="20">
        <f t="shared" si="0"/>
        <v>465130639</v>
      </c>
      <c r="F5" s="21">
        <f t="shared" si="0"/>
        <v>502297319</v>
      </c>
      <c r="G5" s="21">
        <f t="shared" si="0"/>
        <v>80719949</v>
      </c>
      <c r="H5" s="21">
        <f t="shared" si="0"/>
        <v>21491848</v>
      </c>
      <c r="I5" s="21">
        <f t="shared" si="0"/>
        <v>32547352</v>
      </c>
      <c r="J5" s="21">
        <f t="shared" si="0"/>
        <v>134759149</v>
      </c>
      <c r="K5" s="21">
        <f t="shared" si="0"/>
        <v>34234850</v>
      </c>
      <c r="L5" s="21">
        <f t="shared" si="0"/>
        <v>34013435</v>
      </c>
      <c r="M5" s="21">
        <f t="shared" si="0"/>
        <v>33471063</v>
      </c>
      <c r="N5" s="21">
        <f t="shared" si="0"/>
        <v>101719348</v>
      </c>
      <c r="O5" s="21">
        <f t="shared" si="0"/>
        <v>59732329</v>
      </c>
      <c r="P5" s="21">
        <f t="shared" si="0"/>
        <v>55881243</v>
      </c>
      <c r="Q5" s="21">
        <f t="shared" si="0"/>
        <v>57213462</v>
      </c>
      <c r="R5" s="21">
        <f t="shared" si="0"/>
        <v>172827034</v>
      </c>
      <c r="S5" s="21">
        <f t="shared" si="0"/>
        <v>34102484</v>
      </c>
      <c r="T5" s="21">
        <f t="shared" si="0"/>
        <v>33522757</v>
      </c>
      <c r="U5" s="21">
        <f t="shared" si="0"/>
        <v>34256403</v>
      </c>
      <c r="V5" s="21">
        <f t="shared" si="0"/>
        <v>101881644</v>
      </c>
      <c r="W5" s="21">
        <f t="shared" si="0"/>
        <v>511187175</v>
      </c>
      <c r="X5" s="21">
        <f t="shared" si="0"/>
        <v>502297319</v>
      </c>
      <c r="Y5" s="21">
        <f t="shared" si="0"/>
        <v>8889856</v>
      </c>
      <c r="Z5" s="4">
        <f>+IF(X5&lt;&gt;0,+(Y5/X5)*100,0)</f>
        <v>1.7698394285078793</v>
      </c>
      <c r="AA5" s="19">
        <f>SUM(AA6:AA8)</f>
        <v>502297319</v>
      </c>
    </row>
    <row r="6" spans="1:27" ht="12.75">
      <c r="A6" s="5" t="s">
        <v>32</v>
      </c>
      <c r="B6" s="3"/>
      <c r="C6" s="22">
        <v>34378482</v>
      </c>
      <c r="D6" s="22"/>
      <c r="E6" s="23">
        <v>10473996</v>
      </c>
      <c r="F6" s="24">
        <v>7805383</v>
      </c>
      <c r="G6" s="24">
        <v>1767898</v>
      </c>
      <c r="H6" s="24">
        <v>425367</v>
      </c>
      <c r="I6" s="24">
        <v>384312</v>
      </c>
      <c r="J6" s="24">
        <v>2577577</v>
      </c>
      <c r="K6" s="24">
        <v>311911</v>
      </c>
      <c r="L6" s="24">
        <v>346800</v>
      </c>
      <c r="M6" s="24">
        <v>303762</v>
      </c>
      <c r="N6" s="24">
        <v>962473</v>
      </c>
      <c r="O6" s="24">
        <v>1459715</v>
      </c>
      <c r="P6" s="24">
        <v>728984</v>
      </c>
      <c r="Q6" s="24">
        <v>1455869</v>
      </c>
      <c r="R6" s="24">
        <v>3644568</v>
      </c>
      <c r="S6" s="24">
        <v>253334</v>
      </c>
      <c r="T6" s="24">
        <v>247454</v>
      </c>
      <c r="U6" s="24">
        <v>1173160</v>
      </c>
      <c r="V6" s="24">
        <v>1673948</v>
      </c>
      <c r="W6" s="24">
        <v>8858566</v>
      </c>
      <c r="X6" s="24">
        <v>7805383</v>
      </c>
      <c r="Y6" s="24">
        <v>1053183</v>
      </c>
      <c r="Z6" s="6">
        <v>13.49</v>
      </c>
      <c r="AA6" s="22">
        <v>7805383</v>
      </c>
    </row>
    <row r="7" spans="1:27" ht="12.75">
      <c r="A7" s="5" t="s">
        <v>33</v>
      </c>
      <c r="B7" s="3"/>
      <c r="C7" s="25">
        <v>422097193</v>
      </c>
      <c r="D7" s="25"/>
      <c r="E7" s="26">
        <v>454656643</v>
      </c>
      <c r="F7" s="27">
        <v>494491936</v>
      </c>
      <c r="G7" s="27">
        <v>78952051</v>
      </c>
      <c r="H7" s="27">
        <v>21066481</v>
      </c>
      <c r="I7" s="27">
        <v>32163040</v>
      </c>
      <c r="J7" s="27">
        <v>132181572</v>
      </c>
      <c r="K7" s="27">
        <v>33922939</v>
      </c>
      <c r="L7" s="27">
        <v>33666635</v>
      </c>
      <c r="M7" s="27">
        <v>33167301</v>
      </c>
      <c r="N7" s="27">
        <v>100756875</v>
      </c>
      <c r="O7" s="27">
        <v>58272614</v>
      </c>
      <c r="P7" s="27">
        <v>55152259</v>
      </c>
      <c r="Q7" s="27">
        <v>55757593</v>
      </c>
      <c r="R7" s="27">
        <v>169182466</v>
      </c>
      <c r="S7" s="27">
        <v>33849150</v>
      </c>
      <c r="T7" s="27">
        <v>33275303</v>
      </c>
      <c r="U7" s="27">
        <v>33083243</v>
      </c>
      <c r="V7" s="27">
        <v>100207696</v>
      </c>
      <c r="W7" s="27">
        <v>502328609</v>
      </c>
      <c r="X7" s="27">
        <v>494491936</v>
      </c>
      <c r="Y7" s="27">
        <v>7836673</v>
      </c>
      <c r="Z7" s="7">
        <v>1.58</v>
      </c>
      <c r="AA7" s="25">
        <v>494491936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53759221</v>
      </c>
      <c r="D9" s="19">
        <f>SUM(D10:D14)</f>
        <v>0</v>
      </c>
      <c r="E9" s="20">
        <f t="shared" si="1"/>
        <v>36415400</v>
      </c>
      <c r="F9" s="21">
        <f t="shared" si="1"/>
        <v>142716003</v>
      </c>
      <c r="G9" s="21">
        <f t="shared" si="1"/>
        <v>815481</v>
      </c>
      <c r="H9" s="21">
        <f t="shared" si="1"/>
        <v>3274852</v>
      </c>
      <c r="I9" s="21">
        <f t="shared" si="1"/>
        <v>6153215</v>
      </c>
      <c r="J9" s="21">
        <f t="shared" si="1"/>
        <v>10243548</v>
      </c>
      <c r="K9" s="21">
        <f t="shared" si="1"/>
        <v>14566254</v>
      </c>
      <c r="L9" s="21">
        <f t="shared" si="1"/>
        <v>11569387</v>
      </c>
      <c r="M9" s="21">
        <f t="shared" si="1"/>
        <v>2703288</v>
      </c>
      <c r="N9" s="21">
        <f t="shared" si="1"/>
        <v>28838929</v>
      </c>
      <c r="O9" s="21">
        <f t="shared" si="1"/>
        <v>23613677</v>
      </c>
      <c r="P9" s="21">
        <f t="shared" si="1"/>
        <v>12105900</v>
      </c>
      <c r="Q9" s="21">
        <f t="shared" si="1"/>
        <v>12846818</v>
      </c>
      <c r="R9" s="21">
        <f t="shared" si="1"/>
        <v>48566395</v>
      </c>
      <c r="S9" s="21">
        <f t="shared" si="1"/>
        <v>11550508</v>
      </c>
      <c r="T9" s="21">
        <f t="shared" si="1"/>
        <v>4277626</v>
      </c>
      <c r="U9" s="21">
        <f t="shared" si="1"/>
        <v>2958193</v>
      </c>
      <c r="V9" s="21">
        <f t="shared" si="1"/>
        <v>18786327</v>
      </c>
      <c r="W9" s="21">
        <f t="shared" si="1"/>
        <v>106435199</v>
      </c>
      <c r="X9" s="21">
        <f t="shared" si="1"/>
        <v>142716003</v>
      </c>
      <c r="Y9" s="21">
        <f t="shared" si="1"/>
        <v>-36280804</v>
      </c>
      <c r="Z9" s="4">
        <f>+IF(X9&lt;&gt;0,+(Y9/X9)*100,0)</f>
        <v>-25.421678884883008</v>
      </c>
      <c r="AA9" s="19">
        <f>SUM(AA10:AA14)</f>
        <v>142716003</v>
      </c>
    </row>
    <row r="10" spans="1:27" ht="12.75">
      <c r="A10" s="5" t="s">
        <v>36</v>
      </c>
      <c r="B10" s="3"/>
      <c r="C10" s="22">
        <v>31040523</v>
      </c>
      <c r="D10" s="22"/>
      <c r="E10" s="23">
        <v>9660930</v>
      </c>
      <c r="F10" s="24">
        <v>8835315</v>
      </c>
      <c r="G10" s="24">
        <v>261836</v>
      </c>
      <c r="H10" s="24">
        <v>1175180</v>
      </c>
      <c r="I10" s="24">
        <v>571753</v>
      </c>
      <c r="J10" s="24">
        <v>2008769</v>
      </c>
      <c r="K10" s="24">
        <v>715244</v>
      </c>
      <c r="L10" s="24">
        <v>636029</v>
      </c>
      <c r="M10" s="24">
        <v>677406</v>
      </c>
      <c r="N10" s="24">
        <v>2028679</v>
      </c>
      <c r="O10" s="24">
        <v>1295524</v>
      </c>
      <c r="P10" s="24">
        <v>1464345</v>
      </c>
      <c r="Q10" s="24">
        <v>1627511</v>
      </c>
      <c r="R10" s="24">
        <v>4387380</v>
      </c>
      <c r="S10" s="24">
        <v>1178969</v>
      </c>
      <c r="T10" s="24">
        <v>1242633</v>
      </c>
      <c r="U10" s="24">
        <v>1855474</v>
      </c>
      <c r="V10" s="24">
        <v>4277076</v>
      </c>
      <c r="W10" s="24">
        <v>12701904</v>
      </c>
      <c r="X10" s="24">
        <v>8835315</v>
      </c>
      <c r="Y10" s="24">
        <v>3866589</v>
      </c>
      <c r="Z10" s="6">
        <v>43.76</v>
      </c>
      <c r="AA10" s="22">
        <v>8835315</v>
      </c>
    </row>
    <row r="11" spans="1:27" ht="12.75">
      <c r="A11" s="5" t="s">
        <v>37</v>
      </c>
      <c r="B11" s="3"/>
      <c r="C11" s="22">
        <v>1219889</v>
      </c>
      <c r="D11" s="22"/>
      <c r="E11" s="23">
        <v>732991</v>
      </c>
      <c r="F11" s="24">
        <v>707432</v>
      </c>
      <c r="G11" s="24">
        <v>17011</v>
      </c>
      <c r="H11" s="24">
        <v>4209</v>
      </c>
      <c r="I11" s="24">
        <v>33475</v>
      </c>
      <c r="J11" s="24">
        <v>54695</v>
      </c>
      <c r="K11" s="24">
        <v>77742</v>
      </c>
      <c r="L11" s="24">
        <v>57133</v>
      </c>
      <c r="M11" s="24">
        <v>39254</v>
      </c>
      <c r="N11" s="24">
        <v>174129</v>
      </c>
      <c r="O11" s="24">
        <v>160098</v>
      </c>
      <c r="P11" s="24">
        <v>9300</v>
      </c>
      <c r="Q11" s="24">
        <v>8582</v>
      </c>
      <c r="R11" s="24">
        <v>177980</v>
      </c>
      <c r="S11" s="24">
        <v>3245</v>
      </c>
      <c r="T11" s="24"/>
      <c r="U11" s="24"/>
      <c r="V11" s="24">
        <v>3245</v>
      </c>
      <c r="W11" s="24">
        <v>410049</v>
      </c>
      <c r="X11" s="24">
        <v>707432</v>
      </c>
      <c r="Y11" s="24">
        <v>-297383</v>
      </c>
      <c r="Z11" s="6">
        <v>-42.04</v>
      </c>
      <c r="AA11" s="22">
        <v>707432</v>
      </c>
    </row>
    <row r="12" spans="1:27" ht="12.75">
      <c r="A12" s="5" t="s">
        <v>38</v>
      </c>
      <c r="B12" s="3"/>
      <c r="C12" s="22">
        <v>9516043</v>
      </c>
      <c r="D12" s="22"/>
      <c r="E12" s="23">
        <v>11028990</v>
      </c>
      <c r="F12" s="24">
        <v>14258374</v>
      </c>
      <c r="G12" s="24">
        <v>143665</v>
      </c>
      <c r="H12" s="24">
        <v>817314</v>
      </c>
      <c r="I12" s="24">
        <v>566880</v>
      </c>
      <c r="J12" s="24">
        <v>1527859</v>
      </c>
      <c r="K12" s="24">
        <v>2024199</v>
      </c>
      <c r="L12" s="24">
        <v>2087453</v>
      </c>
      <c r="M12" s="24">
        <v>1369269</v>
      </c>
      <c r="N12" s="24">
        <v>5480921</v>
      </c>
      <c r="O12" s="24">
        <v>889849</v>
      </c>
      <c r="P12" s="24">
        <v>1028715</v>
      </c>
      <c r="Q12" s="24">
        <v>905517</v>
      </c>
      <c r="R12" s="24">
        <v>2824081</v>
      </c>
      <c r="S12" s="24">
        <v>4450</v>
      </c>
      <c r="T12" s="24">
        <v>1700</v>
      </c>
      <c r="U12" s="24">
        <v>756787</v>
      </c>
      <c r="V12" s="24">
        <v>762937</v>
      </c>
      <c r="W12" s="24">
        <v>10595798</v>
      </c>
      <c r="X12" s="24">
        <v>14258374</v>
      </c>
      <c r="Y12" s="24">
        <v>-3662576</v>
      </c>
      <c r="Z12" s="6">
        <v>-25.69</v>
      </c>
      <c r="AA12" s="22">
        <v>14258374</v>
      </c>
    </row>
    <row r="13" spans="1:27" ht="12.75">
      <c r="A13" s="5" t="s">
        <v>39</v>
      </c>
      <c r="B13" s="3"/>
      <c r="C13" s="22">
        <v>11955337</v>
      </c>
      <c r="D13" s="22"/>
      <c r="E13" s="23">
        <v>14917399</v>
      </c>
      <c r="F13" s="24">
        <v>118857141</v>
      </c>
      <c r="G13" s="24">
        <v>365477</v>
      </c>
      <c r="H13" s="24">
        <v>1278149</v>
      </c>
      <c r="I13" s="24">
        <v>4978007</v>
      </c>
      <c r="J13" s="24">
        <v>6621633</v>
      </c>
      <c r="K13" s="24">
        <v>11750744</v>
      </c>
      <c r="L13" s="24">
        <v>8787132</v>
      </c>
      <c r="M13" s="24">
        <v>616659</v>
      </c>
      <c r="N13" s="24">
        <v>21154535</v>
      </c>
      <c r="O13" s="24">
        <v>21265976</v>
      </c>
      <c r="P13" s="24">
        <v>9602145</v>
      </c>
      <c r="Q13" s="24">
        <v>10303338</v>
      </c>
      <c r="R13" s="24">
        <v>41171459</v>
      </c>
      <c r="S13" s="24">
        <v>10363844</v>
      </c>
      <c r="T13" s="24">
        <v>3031693</v>
      </c>
      <c r="U13" s="24">
        <v>345429</v>
      </c>
      <c r="V13" s="24">
        <v>13740966</v>
      </c>
      <c r="W13" s="24">
        <v>82688593</v>
      </c>
      <c r="X13" s="24">
        <v>118857141</v>
      </c>
      <c r="Y13" s="24">
        <v>-36168548</v>
      </c>
      <c r="Z13" s="6">
        <v>-30.43</v>
      </c>
      <c r="AA13" s="22">
        <v>118857141</v>
      </c>
    </row>
    <row r="14" spans="1:27" ht="12.75">
      <c r="A14" s="5" t="s">
        <v>40</v>
      </c>
      <c r="B14" s="3"/>
      <c r="C14" s="25">
        <v>27429</v>
      </c>
      <c r="D14" s="25"/>
      <c r="E14" s="26">
        <v>75090</v>
      </c>
      <c r="F14" s="27">
        <v>57741</v>
      </c>
      <c r="G14" s="27">
        <v>27492</v>
      </c>
      <c r="H14" s="27"/>
      <c r="I14" s="27">
        <v>3100</v>
      </c>
      <c r="J14" s="27">
        <v>30592</v>
      </c>
      <c r="K14" s="27">
        <v>-1675</v>
      </c>
      <c r="L14" s="27">
        <v>1640</v>
      </c>
      <c r="M14" s="27">
        <v>700</v>
      </c>
      <c r="N14" s="27">
        <v>665</v>
      </c>
      <c r="O14" s="27">
        <v>2230</v>
      </c>
      <c r="P14" s="27">
        <v>1395</v>
      </c>
      <c r="Q14" s="27">
        <v>1870</v>
      </c>
      <c r="R14" s="27">
        <v>5495</v>
      </c>
      <c r="S14" s="27"/>
      <c r="T14" s="27">
        <v>1600</v>
      </c>
      <c r="U14" s="27">
        <v>503</v>
      </c>
      <c r="V14" s="27">
        <v>2103</v>
      </c>
      <c r="W14" s="27">
        <v>38855</v>
      </c>
      <c r="X14" s="27">
        <v>57741</v>
      </c>
      <c r="Y14" s="27">
        <v>-18886</v>
      </c>
      <c r="Z14" s="7">
        <v>-32.71</v>
      </c>
      <c r="AA14" s="25">
        <v>57741</v>
      </c>
    </row>
    <row r="15" spans="1:27" ht="12.75">
      <c r="A15" s="2" t="s">
        <v>41</v>
      </c>
      <c r="B15" s="8"/>
      <c r="C15" s="19">
        <f aca="true" t="shared" si="2" ref="C15:Y15">SUM(C16:C18)</f>
        <v>79127646</v>
      </c>
      <c r="D15" s="19">
        <f>SUM(D16:D18)</f>
        <v>0</v>
      </c>
      <c r="E15" s="20">
        <f t="shared" si="2"/>
        <v>37978684</v>
      </c>
      <c r="F15" s="21">
        <f t="shared" si="2"/>
        <v>48798462</v>
      </c>
      <c r="G15" s="21">
        <f t="shared" si="2"/>
        <v>5966357</v>
      </c>
      <c r="H15" s="21">
        <f t="shared" si="2"/>
        <v>5840045</v>
      </c>
      <c r="I15" s="21">
        <f t="shared" si="2"/>
        <v>15519405</v>
      </c>
      <c r="J15" s="21">
        <f t="shared" si="2"/>
        <v>27325807</v>
      </c>
      <c r="K15" s="21">
        <f t="shared" si="2"/>
        <v>9114744</v>
      </c>
      <c r="L15" s="21">
        <f t="shared" si="2"/>
        <v>7665236</v>
      </c>
      <c r="M15" s="21">
        <f t="shared" si="2"/>
        <v>97651</v>
      </c>
      <c r="N15" s="21">
        <f t="shared" si="2"/>
        <v>16877631</v>
      </c>
      <c r="O15" s="21">
        <f t="shared" si="2"/>
        <v>6430087</v>
      </c>
      <c r="P15" s="21">
        <f t="shared" si="2"/>
        <v>2395339</v>
      </c>
      <c r="Q15" s="21">
        <f t="shared" si="2"/>
        <v>6747025</v>
      </c>
      <c r="R15" s="21">
        <f t="shared" si="2"/>
        <v>15572451</v>
      </c>
      <c r="S15" s="21">
        <f t="shared" si="2"/>
        <v>6282562</v>
      </c>
      <c r="T15" s="21">
        <f t="shared" si="2"/>
        <v>5168688</v>
      </c>
      <c r="U15" s="21">
        <f t="shared" si="2"/>
        <v>41054074</v>
      </c>
      <c r="V15" s="21">
        <f t="shared" si="2"/>
        <v>52505324</v>
      </c>
      <c r="W15" s="21">
        <f t="shared" si="2"/>
        <v>112281213</v>
      </c>
      <c r="X15" s="21">
        <f t="shared" si="2"/>
        <v>48798462</v>
      </c>
      <c r="Y15" s="21">
        <f t="shared" si="2"/>
        <v>63482751</v>
      </c>
      <c r="Z15" s="4">
        <f>+IF(X15&lt;&gt;0,+(Y15/X15)*100,0)</f>
        <v>130.0917045295403</v>
      </c>
      <c r="AA15" s="19">
        <f>SUM(AA16:AA18)</f>
        <v>48798462</v>
      </c>
    </row>
    <row r="16" spans="1:27" ht="12.75">
      <c r="A16" s="5" t="s">
        <v>42</v>
      </c>
      <c r="B16" s="3"/>
      <c r="C16" s="22">
        <v>75928646</v>
      </c>
      <c r="D16" s="22"/>
      <c r="E16" s="23">
        <v>14995684</v>
      </c>
      <c r="F16" s="24">
        <v>48798462</v>
      </c>
      <c r="G16" s="24">
        <v>358194</v>
      </c>
      <c r="H16" s="24">
        <v>368764</v>
      </c>
      <c r="I16" s="24">
        <v>478291</v>
      </c>
      <c r="J16" s="24">
        <v>1205249</v>
      </c>
      <c r="K16" s="24">
        <v>3897596</v>
      </c>
      <c r="L16" s="24">
        <v>7665236</v>
      </c>
      <c r="M16" s="24">
        <v>97651</v>
      </c>
      <c r="N16" s="24">
        <v>11660483</v>
      </c>
      <c r="O16" s="24">
        <v>6430087</v>
      </c>
      <c r="P16" s="24">
        <v>2152077</v>
      </c>
      <c r="Q16" s="24">
        <v>4443042</v>
      </c>
      <c r="R16" s="24">
        <v>13025206</v>
      </c>
      <c r="S16" s="24">
        <v>6282562</v>
      </c>
      <c r="T16" s="24">
        <v>5168688</v>
      </c>
      <c r="U16" s="24">
        <v>41053993</v>
      </c>
      <c r="V16" s="24">
        <v>52505243</v>
      </c>
      <c r="W16" s="24">
        <v>78396181</v>
      </c>
      <c r="X16" s="24">
        <v>48798462</v>
      </c>
      <c r="Y16" s="24">
        <v>29597719</v>
      </c>
      <c r="Z16" s="6">
        <v>60.65</v>
      </c>
      <c r="AA16" s="22">
        <v>48798462</v>
      </c>
    </row>
    <row r="17" spans="1:27" ht="12.75">
      <c r="A17" s="5" t="s">
        <v>43</v>
      </c>
      <c r="B17" s="3"/>
      <c r="C17" s="22">
        <v>3199000</v>
      </c>
      <c r="D17" s="22"/>
      <c r="E17" s="23">
        <v>22983000</v>
      </c>
      <c r="F17" s="24"/>
      <c r="G17" s="24">
        <v>5608163</v>
      </c>
      <c r="H17" s="24">
        <v>5471281</v>
      </c>
      <c r="I17" s="24">
        <v>15041114</v>
      </c>
      <c r="J17" s="24">
        <v>26120558</v>
      </c>
      <c r="K17" s="24">
        <v>5217148</v>
      </c>
      <c r="L17" s="24"/>
      <c r="M17" s="24"/>
      <c r="N17" s="24">
        <v>5217148</v>
      </c>
      <c r="O17" s="24"/>
      <c r="P17" s="24">
        <v>243262</v>
      </c>
      <c r="Q17" s="24">
        <v>2303983</v>
      </c>
      <c r="R17" s="24">
        <v>2547245</v>
      </c>
      <c r="S17" s="24"/>
      <c r="T17" s="24"/>
      <c r="U17" s="24">
        <v>81</v>
      </c>
      <c r="V17" s="24">
        <v>81</v>
      </c>
      <c r="W17" s="24">
        <v>33885032</v>
      </c>
      <c r="X17" s="24"/>
      <c r="Y17" s="24">
        <v>33885032</v>
      </c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1303067005</v>
      </c>
      <c r="D19" s="19">
        <f>SUM(D20:D23)</f>
        <v>0</v>
      </c>
      <c r="E19" s="20">
        <f t="shared" si="3"/>
        <v>1490954000</v>
      </c>
      <c r="F19" s="21">
        <f t="shared" si="3"/>
        <v>1311276602</v>
      </c>
      <c r="G19" s="21">
        <f t="shared" si="3"/>
        <v>208067839</v>
      </c>
      <c r="H19" s="21">
        <f t="shared" si="3"/>
        <v>96594248</v>
      </c>
      <c r="I19" s="21">
        <f t="shared" si="3"/>
        <v>91435561</v>
      </c>
      <c r="J19" s="21">
        <f t="shared" si="3"/>
        <v>396097648</v>
      </c>
      <c r="K19" s="21">
        <f t="shared" si="3"/>
        <v>77664398</v>
      </c>
      <c r="L19" s="21">
        <f t="shared" si="3"/>
        <v>77778802</v>
      </c>
      <c r="M19" s="21">
        <f t="shared" si="3"/>
        <v>76906878</v>
      </c>
      <c r="N19" s="21">
        <f t="shared" si="3"/>
        <v>232350078</v>
      </c>
      <c r="O19" s="21">
        <f t="shared" si="3"/>
        <v>168544988</v>
      </c>
      <c r="P19" s="21">
        <f t="shared" si="3"/>
        <v>86991250</v>
      </c>
      <c r="Q19" s="21">
        <f t="shared" si="3"/>
        <v>157928591</v>
      </c>
      <c r="R19" s="21">
        <f t="shared" si="3"/>
        <v>413464829</v>
      </c>
      <c r="S19" s="21">
        <f t="shared" si="3"/>
        <v>85047230</v>
      </c>
      <c r="T19" s="21">
        <f t="shared" si="3"/>
        <v>92888063</v>
      </c>
      <c r="U19" s="21">
        <f t="shared" si="3"/>
        <v>84583345</v>
      </c>
      <c r="V19" s="21">
        <f t="shared" si="3"/>
        <v>262518638</v>
      </c>
      <c r="W19" s="21">
        <f t="shared" si="3"/>
        <v>1304431193</v>
      </c>
      <c r="X19" s="21">
        <f t="shared" si="3"/>
        <v>1311276602</v>
      </c>
      <c r="Y19" s="21">
        <f t="shared" si="3"/>
        <v>-6845409</v>
      </c>
      <c r="Z19" s="4">
        <f>+IF(X19&lt;&gt;0,+(Y19/X19)*100,0)</f>
        <v>-0.5220415730410478</v>
      </c>
      <c r="AA19" s="19">
        <f>SUM(AA20:AA23)</f>
        <v>1311276602</v>
      </c>
    </row>
    <row r="20" spans="1:27" ht="12.75">
      <c r="A20" s="5" t="s">
        <v>46</v>
      </c>
      <c r="B20" s="3"/>
      <c r="C20" s="22">
        <v>687786768</v>
      </c>
      <c r="D20" s="22"/>
      <c r="E20" s="23">
        <v>896765982</v>
      </c>
      <c r="F20" s="24">
        <v>680338185</v>
      </c>
      <c r="G20" s="24">
        <v>87554921</v>
      </c>
      <c r="H20" s="24">
        <v>62914063</v>
      </c>
      <c r="I20" s="24">
        <v>57129336</v>
      </c>
      <c r="J20" s="24">
        <v>207598320</v>
      </c>
      <c r="K20" s="24">
        <v>48910401</v>
      </c>
      <c r="L20" s="24">
        <v>49333693</v>
      </c>
      <c r="M20" s="24">
        <v>46615508</v>
      </c>
      <c r="N20" s="24">
        <v>144859602</v>
      </c>
      <c r="O20" s="24">
        <v>69063731</v>
      </c>
      <c r="P20" s="24">
        <v>45712064</v>
      </c>
      <c r="Q20" s="24">
        <v>63103793</v>
      </c>
      <c r="R20" s="24">
        <v>177879588</v>
      </c>
      <c r="S20" s="24">
        <v>45840265</v>
      </c>
      <c r="T20" s="24">
        <v>39117172</v>
      </c>
      <c r="U20" s="24">
        <v>52162336</v>
      </c>
      <c r="V20" s="24">
        <v>137119773</v>
      </c>
      <c r="W20" s="24">
        <v>667457283</v>
      </c>
      <c r="X20" s="24">
        <v>680338185</v>
      </c>
      <c r="Y20" s="24">
        <v>-12880902</v>
      </c>
      <c r="Z20" s="6">
        <v>-1.89</v>
      </c>
      <c r="AA20" s="22">
        <v>680338185</v>
      </c>
    </row>
    <row r="21" spans="1:27" ht="12.75">
      <c r="A21" s="5" t="s">
        <v>47</v>
      </c>
      <c r="B21" s="3"/>
      <c r="C21" s="22">
        <v>292596140</v>
      </c>
      <c r="D21" s="22"/>
      <c r="E21" s="23">
        <v>261878560</v>
      </c>
      <c r="F21" s="24">
        <v>278592054</v>
      </c>
      <c r="G21" s="24">
        <v>45699309</v>
      </c>
      <c r="H21" s="24">
        <v>15089584</v>
      </c>
      <c r="I21" s="24">
        <v>15525945</v>
      </c>
      <c r="J21" s="24">
        <v>76314838</v>
      </c>
      <c r="K21" s="24">
        <v>14847512</v>
      </c>
      <c r="L21" s="24">
        <v>16761950</v>
      </c>
      <c r="M21" s="24">
        <v>14809072</v>
      </c>
      <c r="N21" s="24">
        <v>46418534</v>
      </c>
      <c r="O21" s="24">
        <v>41305672</v>
      </c>
      <c r="P21" s="24">
        <v>22816021</v>
      </c>
      <c r="Q21" s="24">
        <v>28248550</v>
      </c>
      <c r="R21" s="24">
        <v>92370243</v>
      </c>
      <c r="S21" s="24">
        <v>16704941</v>
      </c>
      <c r="T21" s="24">
        <v>31906522</v>
      </c>
      <c r="U21" s="24">
        <v>17500068</v>
      </c>
      <c r="V21" s="24">
        <v>66111531</v>
      </c>
      <c r="W21" s="24">
        <v>281215146</v>
      </c>
      <c r="X21" s="24">
        <v>278592054</v>
      </c>
      <c r="Y21" s="24">
        <v>2623092</v>
      </c>
      <c r="Z21" s="6">
        <v>0.94</v>
      </c>
      <c r="AA21" s="22">
        <v>278592054</v>
      </c>
    </row>
    <row r="22" spans="1:27" ht="12.75">
      <c r="A22" s="5" t="s">
        <v>48</v>
      </c>
      <c r="B22" s="3"/>
      <c r="C22" s="25">
        <v>200995983</v>
      </c>
      <c r="D22" s="25"/>
      <c r="E22" s="26">
        <v>211819257</v>
      </c>
      <c r="F22" s="27">
        <v>232705054</v>
      </c>
      <c r="G22" s="27">
        <v>51089278</v>
      </c>
      <c r="H22" s="27">
        <v>10089722</v>
      </c>
      <c r="I22" s="27">
        <v>10147273</v>
      </c>
      <c r="J22" s="27">
        <v>71326273</v>
      </c>
      <c r="K22" s="27">
        <v>8919436</v>
      </c>
      <c r="L22" s="27">
        <v>8984150</v>
      </c>
      <c r="M22" s="27">
        <v>8930951</v>
      </c>
      <c r="N22" s="27">
        <v>26834537</v>
      </c>
      <c r="O22" s="27">
        <v>40265790</v>
      </c>
      <c r="P22" s="27">
        <v>11126609</v>
      </c>
      <c r="Q22" s="27">
        <v>50559562</v>
      </c>
      <c r="R22" s="27">
        <v>101951961</v>
      </c>
      <c r="S22" s="27">
        <v>13838271</v>
      </c>
      <c r="T22" s="27">
        <v>13309377</v>
      </c>
      <c r="U22" s="27">
        <v>9716226</v>
      </c>
      <c r="V22" s="27">
        <v>36863874</v>
      </c>
      <c r="W22" s="27">
        <v>236976645</v>
      </c>
      <c r="X22" s="27">
        <v>232705054</v>
      </c>
      <c r="Y22" s="27">
        <v>4271591</v>
      </c>
      <c r="Z22" s="7">
        <v>1.84</v>
      </c>
      <c r="AA22" s="25">
        <v>232705054</v>
      </c>
    </row>
    <row r="23" spans="1:27" ht="12.75">
      <c r="A23" s="5" t="s">
        <v>49</v>
      </c>
      <c r="B23" s="3"/>
      <c r="C23" s="22">
        <v>121688114</v>
      </c>
      <c r="D23" s="22"/>
      <c r="E23" s="23">
        <v>120490201</v>
      </c>
      <c r="F23" s="24">
        <v>119641309</v>
      </c>
      <c r="G23" s="24">
        <v>23724331</v>
      </c>
      <c r="H23" s="24">
        <v>8500879</v>
      </c>
      <c r="I23" s="24">
        <v>8633007</v>
      </c>
      <c r="J23" s="24">
        <v>40858217</v>
      </c>
      <c r="K23" s="24">
        <v>4987049</v>
      </c>
      <c r="L23" s="24">
        <v>2699009</v>
      </c>
      <c r="M23" s="24">
        <v>6551347</v>
      </c>
      <c r="N23" s="24">
        <v>14237405</v>
      </c>
      <c r="O23" s="24">
        <v>17909795</v>
      </c>
      <c r="P23" s="24">
        <v>7336556</v>
      </c>
      <c r="Q23" s="24">
        <v>16016686</v>
      </c>
      <c r="R23" s="24">
        <v>41263037</v>
      </c>
      <c r="S23" s="24">
        <v>8663753</v>
      </c>
      <c r="T23" s="24">
        <v>8554992</v>
      </c>
      <c r="U23" s="24">
        <v>5204715</v>
      </c>
      <c r="V23" s="24">
        <v>22423460</v>
      </c>
      <c r="W23" s="24">
        <v>118782119</v>
      </c>
      <c r="X23" s="24">
        <v>119641309</v>
      </c>
      <c r="Y23" s="24">
        <v>-859190</v>
      </c>
      <c r="Z23" s="6">
        <v>-0.72</v>
      </c>
      <c r="AA23" s="22">
        <v>119641309</v>
      </c>
    </row>
    <row r="24" spans="1:27" ht="12.75">
      <c r="A24" s="2" t="s">
        <v>50</v>
      </c>
      <c r="B24" s="8" t="s">
        <v>51</v>
      </c>
      <c r="C24" s="19">
        <v>144044</v>
      </c>
      <c r="D24" s="19"/>
      <c r="E24" s="20">
        <v>174370</v>
      </c>
      <c r="F24" s="21">
        <v>158712</v>
      </c>
      <c r="G24" s="21">
        <v>13505</v>
      </c>
      <c r="H24" s="21">
        <v>13673</v>
      </c>
      <c r="I24" s="21">
        <v>11334</v>
      </c>
      <c r="J24" s="21">
        <v>38512</v>
      </c>
      <c r="K24" s="21">
        <v>13455</v>
      </c>
      <c r="L24" s="21">
        <v>13539</v>
      </c>
      <c r="M24" s="21">
        <v>13539</v>
      </c>
      <c r="N24" s="21">
        <v>40533</v>
      </c>
      <c r="O24" s="21">
        <v>13539</v>
      </c>
      <c r="P24" s="21">
        <v>13539</v>
      </c>
      <c r="Q24" s="21">
        <v>13623</v>
      </c>
      <c r="R24" s="21">
        <v>40701</v>
      </c>
      <c r="S24" s="21">
        <v>13623</v>
      </c>
      <c r="T24" s="21">
        <v>12674</v>
      </c>
      <c r="U24" s="21">
        <v>8228</v>
      </c>
      <c r="V24" s="21">
        <v>34525</v>
      </c>
      <c r="W24" s="21">
        <v>154271</v>
      </c>
      <c r="X24" s="21">
        <v>158712</v>
      </c>
      <c r="Y24" s="21">
        <v>-4441</v>
      </c>
      <c r="Z24" s="4">
        <v>-2.8</v>
      </c>
      <c r="AA24" s="19">
        <v>158712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1892573591</v>
      </c>
      <c r="D25" s="40">
        <f>+D5+D9+D15+D19+D24</f>
        <v>0</v>
      </c>
      <c r="E25" s="41">
        <f t="shared" si="4"/>
        <v>2030653093</v>
      </c>
      <c r="F25" s="42">
        <f t="shared" si="4"/>
        <v>2005247098</v>
      </c>
      <c r="G25" s="42">
        <f t="shared" si="4"/>
        <v>295583131</v>
      </c>
      <c r="H25" s="42">
        <f t="shared" si="4"/>
        <v>127214666</v>
      </c>
      <c r="I25" s="42">
        <f t="shared" si="4"/>
        <v>145666867</v>
      </c>
      <c r="J25" s="42">
        <f t="shared" si="4"/>
        <v>568464664</v>
      </c>
      <c r="K25" s="42">
        <f t="shared" si="4"/>
        <v>135593701</v>
      </c>
      <c r="L25" s="42">
        <f t="shared" si="4"/>
        <v>131040399</v>
      </c>
      <c r="M25" s="42">
        <f t="shared" si="4"/>
        <v>113192419</v>
      </c>
      <c r="N25" s="42">
        <f t="shared" si="4"/>
        <v>379826519</v>
      </c>
      <c r="O25" s="42">
        <f t="shared" si="4"/>
        <v>258334620</v>
      </c>
      <c r="P25" s="42">
        <f t="shared" si="4"/>
        <v>157387271</v>
      </c>
      <c r="Q25" s="42">
        <f t="shared" si="4"/>
        <v>234749519</v>
      </c>
      <c r="R25" s="42">
        <f t="shared" si="4"/>
        <v>650471410</v>
      </c>
      <c r="S25" s="42">
        <f t="shared" si="4"/>
        <v>136996407</v>
      </c>
      <c r="T25" s="42">
        <f t="shared" si="4"/>
        <v>135869808</v>
      </c>
      <c r="U25" s="42">
        <f t="shared" si="4"/>
        <v>162860243</v>
      </c>
      <c r="V25" s="42">
        <f t="shared" si="4"/>
        <v>435726458</v>
      </c>
      <c r="W25" s="42">
        <f t="shared" si="4"/>
        <v>2034489051</v>
      </c>
      <c r="X25" s="42">
        <f t="shared" si="4"/>
        <v>2005247098</v>
      </c>
      <c r="Y25" s="42">
        <f t="shared" si="4"/>
        <v>29241953</v>
      </c>
      <c r="Z25" s="43">
        <f>+IF(X25&lt;&gt;0,+(Y25/X25)*100,0)</f>
        <v>1.4582718024708994</v>
      </c>
      <c r="AA25" s="40">
        <f>+AA5+AA9+AA15+AA19+AA24</f>
        <v>2005247098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659770907</v>
      </c>
      <c r="D28" s="19">
        <f>SUM(D29:D31)</f>
        <v>0</v>
      </c>
      <c r="E28" s="20">
        <f t="shared" si="5"/>
        <v>496886370</v>
      </c>
      <c r="F28" s="21">
        <f t="shared" si="5"/>
        <v>532449882</v>
      </c>
      <c r="G28" s="21">
        <f t="shared" si="5"/>
        <v>31671892</v>
      </c>
      <c r="H28" s="21">
        <f t="shared" si="5"/>
        <v>50539059</v>
      </c>
      <c r="I28" s="21">
        <f t="shared" si="5"/>
        <v>35452553</v>
      </c>
      <c r="J28" s="21">
        <f t="shared" si="5"/>
        <v>117663504</v>
      </c>
      <c r="K28" s="21">
        <f t="shared" si="5"/>
        <v>39135626</v>
      </c>
      <c r="L28" s="21">
        <f t="shared" si="5"/>
        <v>32153715</v>
      </c>
      <c r="M28" s="21">
        <f t="shared" si="5"/>
        <v>62123816</v>
      </c>
      <c r="N28" s="21">
        <f t="shared" si="5"/>
        <v>133413157</v>
      </c>
      <c r="O28" s="21">
        <f t="shared" si="5"/>
        <v>41822269</v>
      </c>
      <c r="P28" s="21">
        <f t="shared" si="5"/>
        <v>37598026</v>
      </c>
      <c r="Q28" s="21">
        <f t="shared" si="5"/>
        <v>35148169</v>
      </c>
      <c r="R28" s="21">
        <f t="shared" si="5"/>
        <v>114568464</v>
      </c>
      <c r="S28" s="21">
        <f t="shared" si="5"/>
        <v>22184204</v>
      </c>
      <c r="T28" s="21">
        <f t="shared" si="5"/>
        <v>30100168</v>
      </c>
      <c r="U28" s="21">
        <f t="shared" si="5"/>
        <v>53153664</v>
      </c>
      <c r="V28" s="21">
        <f t="shared" si="5"/>
        <v>105438036</v>
      </c>
      <c r="W28" s="21">
        <f t="shared" si="5"/>
        <v>471083161</v>
      </c>
      <c r="X28" s="21">
        <f t="shared" si="5"/>
        <v>532449882</v>
      </c>
      <c r="Y28" s="21">
        <f t="shared" si="5"/>
        <v>-61366721</v>
      </c>
      <c r="Z28" s="4">
        <f>+IF(X28&lt;&gt;0,+(Y28/X28)*100,0)</f>
        <v>-11.52535160107332</v>
      </c>
      <c r="AA28" s="19">
        <f>SUM(AA29:AA31)</f>
        <v>532449882</v>
      </c>
    </row>
    <row r="29" spans="1:27" ht="12.75">
      <c r="A29" s="5" t="s">
        <v>32</v>
      </c>
      <c r="B29" s="3"/>
      <c r="C29" s="22">
        <v>209340068</v>
      </c>
      <c r="D29" s="22"/>
      <c r="E29" s="23">
        <v>101971755</v>
      </c>
      <c r="F29" s="24">
        <v>76409434</v>
      </c>
      <c r="G29" s="24">
        <v>5443583</v>
      </c>
      <c r="H29" s="24">
        <v>6349899</v>
      </c>
      <c r="I29" s="24">
        <v>5674030</v>
      </c>
      <c r="J29" s="24">
        <v>17467512</v>
      </c>
      <c r="K29" s="24">
        <v>10018625</v>
      </c>
      <c r="L29" s="24">
        <v>6308212</v>
      </c>
      <c r="M29" s="24">
        <v>6897125</v>
      </c>
      <c r="N29" s="24">
        <v>23223962</v>
      </c>
      <c r="O29" s="24">
        <v>5725561</v>
      </c>
      <c r="P29" s="24">
        <v>6095804</v>
      </c>
      <c r="Q29" s="24">
        <v>9689825</v>
      </c>
      <c r="R29" s="24">
        <v>21511190</v>
      </c>
      <c r="S29" s="24">
        <v>3394311</v>
      </c>
      <c r="T29" s="24">
        <v>3116775</v>
      </c>
      <c r="U29" s="24">
        <v>8373257</v>
      </c>
      <c r="V29" s="24">
        <v>14884343</v>
      </c>
      <c r="W29" s="24">
        <v>77087007</v>
      </c>
      <c r="X29" s="24">
        <v>76409434</v>
      </c>
      <c r="Y29" s="24">
        <v>677573</v>
      </c>
      <c r="Z29" s="6">
        <v>0.89</v>
      </c>
      <c r="AA29" s="22">
        <v>76409434</v>
      </c>
    </row>
    <row r="30" spans="1:27" ht="12.75">
      <c r="A30" s="5" t="s">
        <v>33</v>
      </c>
      <c r="B30" s="3"/>
      <c r="C30" s="25">
        <v>450430839</v>
      </c>
      <c r="D30" s="25"/>
      <c r="E30" s="26">
        <v>394914615</v>
      </c>
      <c r="F30" s="27">
        <v>454226055</v>
      </c>
      <c r="G30" s="27">
        <v>26228309</v>
      </c>
      <c r="H30" s="27">
        <v>44189160</v>
      </c>
      <c r="I30" s="27">
        <v>29778523</v>
      </c>
      <c r="J30" s="27">
        <v>100195992</v>
      </c>
      <c r="K30" s="27">
        <v>29117001</v>
      </c>
      <c r="L30" s="27">
        <v>25845503</v>
      </c>
      <c r="M30" s="27">
        <v>55226691</v>
      </c>
      <c r="N30" s="27">
        <v>110189195</v>
      </c>
      <c r="O30" s="27">
        <v>36096708</v>
      </c>
      <c r="P30" s="27">
        <v>31502222</v>
      </c>
      <c r="Q30" s="27">
        <v>25458344</v>
      </c>
      <c r="R30" s="27">
        <v>93057274</v>
      </c>
      <c r="S30" s="27">
        <v>18789893</v>
      </c>
      <c r="T30" s="27">
        <v>26582673</v>
      </c>
      <c r="U30" s="27">
        <v>44780407</v>
      </c>
      <c r="V30" s="27">
        <v>90152973</v>
      </c>
      <c r="W30" s="27">
        <v>393595434</v>
      </c>
      <c r="X30" s="27">
        <v>454226055</v>
      </c>
      <c r="Y30" s="27">
        <v>-60630621</v>
      </c>
      <c r="Z30" s="7">
        <v>-13.35</v>
      </c>
      <c r="AA30" s="25">
        <v>454226055</v>
      </c>
    </row>
    <row r="31" spans="1:27" ht="12.75">
      <c r="A31" s="5" t="s">
        <v>34</v>
      </c>
      <c r="B31" s="3"/>
      <c r="C31" s="22"/>
      <c r="D31" s="22"/>
      <c r="E31" s="23"/>
      <c r="F31" s="24">
        <v>1814393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>
        <v>400720</v>
      </c>
      <c r="U31" s="24"/>
      <c r="V31" s="24">
        <v>400720</v>
      </c>
      <c r="W31" s="24">
        <v>400720</v>
      </c>
      <c r="X31" s="24">
        <v>1814393</v>
      </c>
      <c r="Y31" s="24">
        <v>-1413673</v>
      </c>
      <c r="Z31" s="6">
        <v>-77.91</v>
      </c>
      <c r="AA31" s="22">
        <v>1814393</v>
      </c>
    </row>
    <row r="32" spans="1:27" ht="12.75">
      <c r="A32" s="2" t="s">
        <v>35</v>
      </c>
      <c r="B32" s="3"/>
      <c r="C32" s="19">
        <f aca="true" t="shared" si="6" ref="C32:Y32">SUM(C33:C37)</f>
        <v>209529765</v>
      </c>
      <c r="D32" s="19">
        <f>SUM(D33:D37)</f>
        <v>0</v>
      </c>
      <c r="E32" s="20">
        <f t="shared" si="6"/>
        <v>215617611</v>
      </c>
      <c r="F32" s="21">
        <f t="shared" si="6"/>
        <v>320679958</v>
      </c>
      <c r="G32" s="21">
        <f t="shared" si="6"/>
        <v>15181213</v>
      </c>
      <c r="H32" s="21">
        <f t="shared" si="6"/>
        <v>25607967</v>
      </c>
      <c r="I32" s="21">
        <f t="shared" si="6"/>
        <v>19302897</v>
      </c>
      <c r="J32" s="21">
        <f t="shared" si="6"/>
        <v>60092077</v>
      </c>
      <c r="K32" s="21">
        <f t="shared" si="6"/>
        <v>26314602</v>
      </c>
      <c r="L32" s="21">
        <f t="shared" si="6"/>
        <v>24435644</v>
      </c>
      <c r="M32" s="21">
        <f t="shared" si="6"/>
        <v>36802026</v>
      </c>
      <c r="N32" s="21">
        <f t="shared" si="6"/>
        <v>87552272</v>
      </c>
      <c r="O32" s="21">
        <f t="shared" si="6"/>
        <v>22275187</v>
      </c>
      <c r="P32" s="21">
        <f t="shared" si="6"/>
        <v>17604427</v>
      </c>
      <c r="Q32" s="21">
        <f t="shared" si="6"/>
        <v>24108903</v>
      </c>
      <c r="R32" s="21">
        <f t="shared" si="6"/>
        <v>63988517</v>
      </c>
      <c r="S32" s="21">
        <f t="shared" si="6"/>
        <v>16875555</v>
      </c>
      <c r="T32" s="21">
        <f t="shared" si="6"/>
        <v>19528417</v>
      </c>
      <c r="U32" s="21">
        <f t="shared" si="6"/>
        <v>19779863</v>
      </c>
      <c r="V32" s="21">
        <f t="shared" si="6"/>
        <v>56183835</v>
      </c>
      <c r="W32" s="21">
        <f t="shared" si="6"/>
        <v>267816701</v>
      </c>
      <c r="X32" s="21">
        <f t="shared" si="6"/>
        <v>320679958</v>
      </c>
      <c r="Y32" s="21">
        <f t="shared" si="6"/>
        <v>-52863257</v>
      </c>
      <c r="Z32" s="4">
        <f>+IF(X32&lt;&gt;0,+(Y32/X32)*100,0)</f>
        <v>-16.48473990382648</v>
      </c>
      <c r="AA32" s="19">
        <f>SUM(AA33:AA37)</f>
        <v>320679958</v>
      </c>
    </row>
    <row r="33" spans="1:27" ht="12.75">
      <c r="A33" s="5" t="s">
        <v>36</v>
      </c>
      <c r="B33" s="3"/>
      <c r="C33" s="22">
        <v>29948653</v>
      </c>
      <c r="D33" s="22"/>
      <c r="E33" s="23">
        <v>36812743</v>
      </c>
      <c r="F33" s="24">
        <v>35012025</v>
      </c>
      <c r="G33" s="24">
        <v>1957773</v>
      </c>
      <c r="H33" s="24">
        <v>2710378</v>
      </c>
      <c r="I33" s="24">
        <v>2024574</v>
      </c>
      <c r="J33" s="24">
        <v>6692725</v>
      </c>
      <c r="K33" s="24">
        <v>2138189</v>
      </c>
      <c r="L33" s="24">
        <v>2731436</v>
      </c>
      <c r="M33" s="24">
        <v>2630733</v>
      </c>
      <c r="N33" s="24">
        <v>7500358</v>
      </c>
      <c r="O33" s="24">
        <v>506895</v>
      </c>
      <c r="P33" s="24">
        <v>2554353</v>
      </c>
      <c r="Q33" s="24">
        <v>2463664</v>
      </c>
      <c r="R33" s="24">
        <v>5524912</v>
      </c>
      <c r="S33" s="24">
        <v>2879038</v>
      </c>
      <c r="T33" s="24">
        <v>1602272</v>
      </c>
      <c r="U33" s="24">
        <v>2869924</v>
      </c>
      <c r="V33" s="24">
        <v>7351234</v>
      </c>
      <c r="W33" s="24">
        <v>27069229</v>
      </c>
      <c r="X33" s="24">
        <v>35012025</v>
      </c>
      <c r="Y33" s="24">
        <v>-7942796</v>
      </c>
      <c r="Z33" s="6">
        <v>-22.69</v>
      </c>
      <c r="AA33" s="22">
        <v>35012025</v>
      </c>
    </row>
    <row r="34" spans="1:27" ht="12.75">
      <c r="A34" s="5" t="s">
        <v>37</v>
      </c>
      <c r="B34" s="3"/>
      <c r="C34" s="22">
        <v>74689721</v>
      </c>
      <c r="D34" s="22"/>
      <c r="E34" s="23">
        <v>79940236</v>
      </c>
      <c r="F34" s="24">
        <v>73099425</v>
      </c>
      <c r="G34" s="24">
        <v>5192302</v>
      </c>
      <c r="H34" s="24">
        <v>5907883</v>
      </c>
      <c r="I34" s="24">
        <v>6215489</v>
      </c>
      <c r="J34" s="24">
        <v>17315674</v>
      </c>
      <c r="K34" s="24">
        <v>6118123</v>
      </c>
      <c r="L34" s="24">
        <v>5369816</v>
      </c>
      <c r="M34" s="24">
        <v>5894209</v>
      </c>
      <c r="N34" s="24">
        <v>17382148</v>
      </c>
      <c r="O34" s="24">
        <v>6606734</v>
      </c>
      <c r="P34" s="24">
        <v>5320351</v>
      </c>
      <c r="Q34" s="24">
        <v>5179591</v>
      </c>
      <c r="R34" s="24">
        <v>17106676</v>
      </c>
      <c r="S34" s="24">
        <v>6046561</v>
      </c>
      <c r="T34" s="24">
        <v>4722110</v>
      </c>
      <c r="U34" s="24">
        <v>5138920</v>
      </c>
      <c r="V34" s="24">
        <v>15907591</v>
      </c>
      <c r="W34" s="24">
        <v>67712089</v>
      </c>
      <c r="X34" s="24">
        <v>73099425</v>
      </c>
      <c r="Y34" s="24">
        <v>-5387336</v>
      </c>
      <c r="Z34" s="6">
        <v>-7.37</v>
      </c>
      <c r="AA34" s="22">
        <v>73099425</v>
      </c>
    </row>
    <row r="35" spans="1:27" ht="12.75">
      <c r="A35" s="5" t="s">
        <v>38</v>
      </c>
      <c r="B35" s="3"/>
      <c r="C35" s="22">
        <v>74137261</v>
      </c>
      <c r="D35" s="22"/>
      <c r="E35" s="23">
        <v>74366858</v>
      </c>
      <c r="F35" s="24">
        <v>72963828</v>
      </c>
      <c r="G35" s="24">
        <v>6142236</v>
      </c>
      <c r="H35" s="24">
        <v>5752295</v>
      </c>
      <c r="I35" s="24">
        <v>5935757</v>
      </c>
      <c r="J35" s="24">
        <v>17830288</v>
      </c>
      <c r="K35" s="24">
        <v>4683329</v>
      </c>
      <c r="L35" s="24">
        <v>5762604</v>
      </c>
      <c r="M35" s="24">
        <v>5362073</v>
      </c>
      <c r="N35" s="24">
        <v>15808006</v>
      </c>
      <c r="O35" s="24">
        <v>4079611</v>
      </c>
      <c r="P35" s="24">
        <v>3797799</v>
      </c>
      <c r="Q35" s="24">
        <v>4382909</v>
      </c>
      <c r="R35" s="24">
        <v>12260319</v>
      </c>
      <c r="S35" s="24">
        <v>3829780</v>
      </c>
      <c r="T35" s="24">
        <v>12066007</v>
      </c>
      <c r="U35" s="24">
        <v>5853597</v>
      </c>
      <c r="V35" s="24">
        <v>21749384</v>
      </c>
      <c r="W35" s="24">
        <v>67647997</v>
      </c>
      <c r="X35" s="24">
        <v>72963828</v>
      </c>
      <c r="Y35" s="24">
        <v>-5315831</v>
      </c>
      <c r="Z35" s="6">
        <v>-7.29</v>
      </c>
      <c r="AA35" s="22">
        <v>72963828</v>
      </c>
    </row>
    <row r="36" spans="1:27" ht="12.75">
      <c r="A36" s="5" t="s">
        <v>39</v>
      </c>
      <c r="B36" s="3"/>
      <c r="C36" s="22">
        <v>22553602</v>
      </c>
      <c r="D36" s="22"/>
      <c r="E36" s="23">
        <v>17340506</v>
      </c>
      <c r="F36" s="24">
        <v>132507871</v>
      </c>
      <c r="G36" s="24">
        <v>1307568</v>
      </c>
      <c r="H36" s="24">
        <v>10688537</v>
      </c>
      <c r="I36" s="24">
        <v>4462346</v>
      </c>
      <c r="J36" s="24">
        <v>16458451</v>
      </c>
      <c r="K36" s="24">
        <v>12687659</v>
      </c>
      <c r="L36" s="24">
        <v>9891253</v>
      </c>
      <c r="M36" s="24">
        <v>22237768</v>
      </c>
      <c r="N36" s="24">
        <v>44816680</v>
      </c>
      <c r="O36" s="24">
        <v>10437523</v>
      </c>
      <c r="P36" s="24">
        <v>5211355</v>
      </c>
      <c r="Q36" s="24">
        <v>11438232</v>
      </c>
      <c r="R36" s="24">
        <v>27087110</v>
      </c>
      <c r="S36" s="24">
        <v>3959343</v>
      </c>
      <c r="T36" s="24">
        <v>937466</v>
      </c>
      <c r="U36" s="24">
        <v>5105479</v>
      </c>
      <c r="V36" s="24">
        <v>10002288</v>
      </c>
      <c r="W36" s="24">
        <v>98364529</v>
      </c>
      <c r="X36" s="24">
        <v>132507871</v>
      </c>
      <c r="Y36" s="24">
        <v>-34143342</v>
      </c>
      <c r="Z36" s="6">
        <v>-25.77</v>
      </c>
      <c r="AA36" s="22">
        <v>132507871</v>
      </c>
    </row>
    <row r="37" spans="1:27" ht="12.75">
      <c r="A37" s="5" t="s">
        <v>40</v>
      </c>
      <c r="B37" s="3"/>
      <c r="C37" s="25">
        <v>8200528</v>
      </c>
      <c r="D37" s="25"/>
      <c r="E37" s="26">
        <v>7157268</v>
      </c>
      <c r="F37" s="27">
        <v>7096809</v>
      </c>
      <c r="G37" s="27">
        <v>581334</v>
      </c>
      <c r="H37" s="27">
        <v>548874</v>
      </c>
      <c r="I37" s="27">
        <v>664731</v>
      </c>
      <c r="J37" s="27">
        <v>1794939</v>
      </c>
      <c r="K37" s="27">
        <v>687302</v>
      </c>
      <c r="L37" s="27">
        <v>680535</v>
      </c>
      <c r="M37" s="27">
        <v>677243</v>
      </c>
      <c r="N37" s="27">
        <v>2045080</v>
      </c>
      <c r="O37" s="27">
        <v>644424</v>
      </c>
      <c r="P37" s="27">
        <v>720569</v>
      </c>
      <c r="Q37" s="27">
        <v>644507</v>
      </c>
      <c r="R37" s="27">
        <v>2009500</v>
      </c>
      <c r="S37" s="27">
        <v>160833</v>
      </c>
      <c r="T37" s="27">
        <v>200562</v>
      </c>
      <c r="U37" s="27">
        <v>811943</v>
      </c>
      <c r="V37" s="27">
        <v>1173338</v>
      </c>
      <c r="W37" s="27">
        <v>7022857</v>
      </c>
      <c r="X37" s="27">
        <v>7096809</v>
      </c>
      <c r="Y37" s="27">
        <v>-73952</v>
      </c>
      <c r="Z37" s="7">
        <v>-1.04</v>
      </c>
      <c r="AA37" s="25">
        <v>7096809</v>
      </c>
    </row>
    <row r="38" spans="1:27" ht="12.75">
      <c r="A38" s="2" t="s">
        <v>41</v>
      </c>
      <c r="B38" s="8"/>
      <c r="C38" s="19">
        <f aca="true" t="shared" si="7" ref="C38:Y38">SUM(C39:C41)</f>
        <v>256157288</v>
      </c>
      <c r="D38" s="19">
        <f>SUM(D39:D41)</f>
        <v>0</v>
      </c>
      <c r="E38" s="20">
        <f t="shared" si="7"/>
        <v>254924542</v>
      </c>
      <c r="F38" s="21">
        <f t="shared" si="7"/>
        <v>328217021</v>
      </c>
      <c r="G38" s="21">
        <f t="shared" si="7"/>
        <v>7495052</v>
      </c>
      <c r="H38" s="21">
        <f t="shared" si="7"/>
        <v>8635847</v>
      </c>
      <c r="I38" s="21">
        <f t="shared" si="7"/>
        <v>8026094</v>
      </c>
      <c r="J38" s="21">
        <f t="shared" si="7"/>
        <v>24156993</v>
      </c>
      <c r="K38" s="21">
        <f t="shared" si="7"/>
        <v>8778665</v>
      </c>
      <c r="L38" s="21">
        <f t="shared" si="7"/>
        <v>7896418</v>
      </c>
      <c r="M38" s="21">
        <f t="shared" si="7"/>
        <v>84899112</v>
      </c>
      <c r="N38" s="21">
        <f t="shared" si="7"/>
        <v>101574195</v>
      </c>
      <c r="O38" s="21">
        <f t="shared" si="7"/>
        <v>25906484</v>
      </c>
      <c r="P38" s="21">
        <f t="shared" si="7"/>
        <v>22168987</v>
      </c>
      <c r="Q38" s="21">
        <f t="shared" si="7"/>
        <v>31092535</v>
      </c>
      <c r="R38" s="21">
        <f t="shared" si="7"/>
        <v>79168006</v>
      </c>
      <c r="S38" s="21">
        <f t="shared" si="7"/>
        <v>5934461</v>
      </c>
      <c r="T38" s="21">
        <f t="shared" si="7"/>
        <v>40396373</v>
      </c>
      <c r="U38" s="21">
        <f t="shared" si="7"/>
        <v>26522599</v>
      </c>
      <c r="V38" s="21">
        <f t="shared" si="7"/>
        <v>72853433</v>
      </c>
      <c r="W38" s="21">
        <f t="shared" si="7"/>
        <v>277752627</v>
      </c>
      <c r="X38" s="21">
        <f t="shared" si="7"/>
        <v>328217021</v>
      </c>
      <c r="Y38" s="21">
        <f t="shared" si="7"/>
        <v>-50464394</v>
      </c>
      <c r="Z38" s="4">
        <f>+IF(X38&lt;&gt;0,+(Y38/X38)*100,0)</f>
        <v>-15.375312909198577</v>
      </c>
      <c r="AA38" s="19">
        <f>SUM(AA39:AA41)</f>
        <v>328217021</v>
      </c>
    </row>
    <row r="39" spans="1:27" ht="12.75">
      <c r="A39" s="5" t="s">
        <v>42</v>
      </c>
      <c r="B39" s="3"/>
      <c r="C39" s="22">
        <v>82246827</v>
      </c>
      <c r="D39" s="22"/>
      <c r="E39" s="23">
        <v>32526869</v>
      </c>
      <c r="F39" s="24">
        <v>95426953</v>
      </c>
      <c r="G39" s="24">
        <v>2165651</v>
      </c>
      <c r="H39" s="24">
        <v>2311107</v>
      </c>
      <c r="I39" s="24">
        <v>2059315</v>
      </c>
      <c r="J39" s="24">
        <v>6536073</v>
      </c>
      <c r="K39" s="24">
        <v>1811195</v>
      </c>
      <c r="L39" s="24">
        <v>5899052</v>
      </c>
      <c r="M39" s="24">
        <v>6292897</v>
      </c>
      <c r="N39" s="24">
        <v>14003144</v>
      </c>
      <c r="O39" s="24">
        <v>5839317</v>
      </c>
      <c r="P39" s="24">
        <v>6488098</v>
      </c>
      <c r="Q39" s="24">
        <v>13458079</v>
      </c>
      <c r="R39" s="24">
        <v>25785494</v>
      </c>
      <c r="S39" s="24">
        <v>5602358</v>
      </c>
      <c r="T39" s="24">
        <v>6437066</v>
      </c>
      <c r="U39" s="24">
        <v>4791647</v>
      </c>
      <c r="V39" s="24">
        <v>16831071</v>
      </c>
      <c r="W39" s="24">
        <v>63155782</v>
      </c>
      <c r="X39" s="24">
        <v>95426953</v>
      </c>
      <c r="Y39" s="24">
        <v>-32271171</v>
      </c>
      <c r="Z39" s="6">
        <v>-33.82</v>
      </c>
      <c r="AA39" s="22">
        <v>95426953</v>
      </c>
    </row>
    <row r="40" spans="1:27" ht="12.75">
      <c r="A40" s="5" t="s">
        <v>43</v>
      </c>
      <c r="B40" s="3"/>
      <c r="C40" s="22">
        <v>173901254</v>
      </c>
      <c r="D40" s="22"/>
      <c r="E40" s="23">
        <v>222387673</v>
      </c>
      <c r="F40" s="24">
        <v>232780068</v>
      </c>
      <c r="G40" s="24">
        <v>5329401</v>
      </c>
      <c r="H40" s="24">
        <v>6324740</v>
      </c>
      <c r="I40" s="24">
        <v>5966779</v>
      </c>
      <c r="J40" s="24">
        <v>17620920</v>
      </c>
      <c r="K40" s="24">
        <v>6962884</v>
      </c>
      <c r="L40" s="24">
        <v>1997366</v>
      </c>
      <c r="M40" s="24">
        <v>78606215</v>
      </c>
      <c r="N40" s="24">
        <v>87566465</v>
      </c>
      <c r="O40" s="24">
        <v>20065729</v>
      </c>
      <c r="P40" s="24">
        <v>15680889</v>
      </c>
      <c r="Q40" s="24">
        <v>17633614</v>
      </c>
      <c r="R40" s="24">
        <v>53380232</v>
      </c>
      <c r="S40" s="24">
        <v>332103</v>
      </c>
      <c r="T40" s="24">
        <v>33959307</v>
      </c>
      <c r="U40" s="24">
        <v>21729667</v>
      </c>
      <c r="V40" s="24">
        <v>56021077</v>
      </c>
      <c r="W40" s="24">
        <v>214588694</v>
      </c>
      <c r="X40" s="24">
        <v>232780068</v>
      </c>
      <c r="Y40" s="24">
        <v>-18191374</v>
      </c>
      <c r="Z40" s="6">
        <v>-7.81</v>
      </c>
      <c r="AA40" s="22">
        <v>232780068</v>
      </c>
    </row>
    <row r="41" spans="1:27" ht="12.75">
      <c r="A41" s="5" t="s">
        <v>44</v>
      </c>
      <c r="B41" s="3"/>
      <c r="C41" s="22">
        <v>9207</v>
      </c>
      <c r="D41" s="22"/>
      <c r="E41" s="23">
        <v>10000</v>
      </c>
      <c r="F41" s="24">
        <v>10000</v>
      </c>
      <c r="G41" s="24"/>
      <c r="H41" s="24"/>
      <c r="I41" s="24"/>
      <c r="J41" s="24"/>
      <c r="K41" s="24">
        <v>4586</v>
      </c>
      <c r="L41" s="24"/>
      <c r="M41" s="24"/>
      <c r="N41" s="24">
        <v>4586</v>
      </c>
      <c r="O41" s="24">
        <v>1438</v>
      </c>
      <c r="P41" s="24"/>
      <c r="Q41" s="24">
        <v>842</v>
      </c>
      <c r="R41" s="24">
        <v>2280</v>
      </c>
      <c r="S41" s="24"/>
      <c r="T41" s="24"/>
      <c r="U41" s="24">
        <v>1285</v>
      </c>
      <c r="V41" s="24">
        <v>1285</v>
      </c>
      <c r="W41" s="24">
        <v>8151</v>
      </c>
      <c r="X41" s="24">
        <v>10000</v>
      </c>
      <c r="Y41" s="24">
        <v>-1849</v>
      </c>
      <c r="Z41" s="6">
        <v>-18.49</v>
      </c>
      <c r="AA41" s="22">
        <v>10000</v>
      </c>
    </row>
    <row r="42" spans="1:27" ht="12.75">
      <c r="A42" s="2" t="s">
        <v>45</v>
      </c>
      <c r="B42" s="8"/>
      <c r="C42" s="19">
        <f aca="true" t="shared" si="8" ref="C42:Y42">SUM(C43:C46)</f>
        <v>1075741235</v>
      </c>
      <c r="D42" s="19">
        <f>SUM(D43:D46)</f>
        <v>0</v>
      </c>
      <c r="E42" s="20">
        <f t="shared" si="8"/>
        <v>1463882838</v>
      </c>
      <c r="F42" s="21">
        <f t="shared" si="8"/>
        <v>1245773815</v>
      </c>
      <c r="G42" s="21">
        <f t="shared" si="8"/>
        <v>24519117</v>
      </c>
      <c r="H42" s="21">
        <f t="shared" si="8"/>
        <v>115088349</v>
      </c>
      <c r="I42" s="21">
        <f t="shared" si="8"/>
        <v>32779522</v>
      </c>
      <c r="J42" s="21">
        <f t="shared" si="8"/>
        <v>172386988</v>
      </c>
      <c r="K42" s="21">
        <f t="shared" si="8"/>
        <v>128928094</v>
      </c>
      <c r="L42" s="21">
        <f t="shared" si="8"/>
        <v>72829302</v>
      </c>
      <c r="M42" s="21">
        <f t="shared" si="8"/>
        <v>111510929</v>
      </c>
      <c r="N42" s="21">
        <f t="shared" si="8"/>
        <v>313268325</v>
      </c>
      <c r="O42" s="21">
        <f t="shared" si="8"/>
        <v>51636957</v>
      </c>
      <c r="P42" s="21">
        <f t="shared" si="8"/>
        <v>108391827</v>
      </c>
      <c r="Q42" s="21">
        <f t="shared" si="8"/>
        <v>182065351</v>
      </c>
      <c r="R42" s="21">
        <f t="shared" si="8"/>
        <v>342094135</v>
      </c>
      <c r="S42" s="21">
        <f t="shared" si="8"/>
        <v>54417347</v>
      </c>
      <c r="T42" s="21">
        <f t="shared" si="8"/>
        <v>71122793</v>
      </c>
      <c r="U42" s="21">
        <f t="shared" si="8"/>
        <v>161570511</v>
      </c>
      <c r="V42" s="21">
        <f t="shared" si="8"/>
        <v>287110651</v>
      </c>
      <c r="W42" s="21">
        <f t="shared" si="8"/>
        <v>1114860099</v>
      </c>
      <c r="X42" s="21">
        <f t="shared" si="8"/>
        <v>1245773815</v>
      </c>
      <c r="Y42" s="21">
        <f t="shared" si="8"/>
        <v>-130913716</v>
      </c>
      <c r="Z42" s="4">
        <f>+IF(X42&lt;&gt;0,+(Y42/X42)*100,0)</f>
        <v>-10.508626399407826</v>
      </c>
      <c r="AA42" s="19">
        <f>SUM(AA43:AA46)</f>
        <v>1245773815</v>
      </c>
    </row>
    <row r="43" spans="1:27" ht="12.75">
      <c r="A43" s="5" t="s">
        <v>46</v>
      </c>
      <c r="B43" s="3"/>
      <c r="C43" s="22">
        <v>597808728</v>
      </c>
      <c r="D43" s="22"/>
      <c r="E43" s="23">
        <v>800233562</v>
      </c>
      <c r="F43" s="24">
        <v>623051135</v>
      </c>
      <c r="G43" s="24">
        <v>3812410</v>
      </c>
      <c r="H43" s="24">
        <v>64707650</v>
      </c>
      <c r="I43" s="24">
        <v>5531313</v>
      </c>
      <c r="J43" s="24">
        <v>74051373</v>
      </c>
      <c r="K43" s="24">
        <v>88244859</v>
      </c>
      <c r="L43" s="24">
        <v>38380752</v>
      </c>
      <c r="M43" s="24">
        <v>61561352</v>
      </c>
      <c r="N43" s="24">
        <v>188186963</v>
      </c>
      <c r="O43" s="24">
        <v>25109440</v>
      </c>
      <c r="P43" s="24">
        <v>46205694</v>
      </c>
      <c r="Q43" s="24">
        <v>67763566</v>
      </c>
      <c r="R43" s="24">
        <v>139078700</v>
      </c>
      <c r="S43" s="24">
        <v>34674375</v>
      </c>
      <c r="T43" s="24">
        <v>32061572</v>
      </c>
      <c r="U43" s="24">
        <v>100156541</v>
      </c>
      <c r="V43" s="24">
        <v>166892488</v>
      </c>
      <c r="W43" s="24">
        <v>568209524</v>
      </c>
      <c r="X43" s="24">
        <v>623051135</v>
      </c>
      <c r="Y43" s="24">
        <v>-54841611</v>
      </c>
      <c r="Z43" s="6">
        <v>-8.8</v>
      </c>
      <c r="AA43" s="22">
        <v>623051135</v>
      </c>
    </row>
    <row r="44" spans="1:27" ht="12.75">
      <c r="A44" s="5" t="s">
        <v>47</v>
      </c>
      <c r="B44" s="3"/>
      <c r="C44" s="22">
        <v>390839126</v>
      </c>
      <c r="D44" s="22"/>
      <c r="E44" s="23">
        <v>520241784</v>
      </c>
      <c r="F44" s="24">
        <v>488003396</v>
      </c>
      <c r="G44" s="24">
        <v>14023567</v>
      </c>
      <c r="H44" s="24">
        <v>43600158</v>
      </c>
      <c r="I44" s="24">
        <v>21321080</v>
      </c>
      <c r="J44" s="24">
        <v>78944805</v>
      </c>
      <c r="K44" s="24">
        <v>35465654</v>
      </c>
      <c r="L44" s="24">
        <v>28566165</v>
      </c>
      <c r="M44" s="24">
        <v>33372044</v>
      </c>
      <c r="N44" s="24">
        <v>97403863</v>
      </c>
      <c r="O44" s="24">
        <v>19328678</v>
      </c>
      <c r="P44" s="24">
        <v>48820514</v>
      </c>
      <c r="Q44" s="24">
        <v>99099849</v>
      </c>
      <c r="R44" s="24">
        <v>167249041</v>
      </c>
      <c r="S44" s="24">
        <v>8710380</v>
      </c>
      <c r="T44" s="24">
        <v>20489012</v>
      </c>
      <c r="U44" s="24">
        <v>49587215</v>
      </c>
      <c r="V44" s="24">
        <v>78786607</v>
      </c>
      <c r="W44" s="24">
        <v>422384316</v>
      </c>
      <c r="X44" s="24">
        <v>488003396</v>
      </c>
      <c r="Y44" s="24">
        <v>-65619080</v>
      </c>
      <c r="Z44" s="6">
        <v>-13.45</v>
      </c>
      <c r="AA44" s="22">
        <v>488003396</v>
      </c>
    </row>
    <row r="45" spans="1:27" ht="12.75">
      <c r="A45" s="5" t="s">
        <v>48</v>
      </c>
      <c r="B45" s="3"/>
      <c r="C45" s="25">
        <v>14306192</v>
      </c>
      <c r="D45" s="25"/>
      <c r="E45" s="26">
        <v>70263016</v>
      </c>
      <c r="F45" s="27">
        <v>62128809</v>
      </c>
      <c r="G45" s="27">
        <v>24325</v>
      </c>
      <c r="H45" s="27">
        <v>81976</v>
      </c>
      <c r="I45" s="27">
        <v>38594</v>
      </c>
      <c r="J45" s="27">
        <v>144895</v>
      </c>
      <c r="K45" s="27">
        <v>489040</v>
      </c>
      <c r="L45" s="27">
        <v>1365615</v>
      </c>
      <c r="M45" s="27">
        <v>13866436</v>
      </c>
      <c r="N45" s="27">
        <v>15721091</v>
      </c>
      <c r="O45" s="27">
        <v>3473348</v>
      </c>
      <c r="P45" s="27">
        <v>10786194</v>
      </c>
      <c r="Q45" s="27">
        <v>6946357</v>
      </c>
      <c r="R45" s="27">
        <v>21205899</v>
      </c>
      <c r="S45" s="27">
        <v>3080704</v>
      </c>
      <c r="T45" s="27">
        <v>8235250</v>
      </c>
      <c r="U45" s="27">
        <v>8269832</v>
      </c>
      <c r="V45" s="27">
        <v>19585786</v>
      </c>
      <c r="W45" s="27">
        <v>56657671</v>
      </c>
      <c r="X45" s="27">
        <v>62128809</v>
      </c>
      <c r="Y45" s="27">
        <v>-5471138</v>
      </c>
      <c r="Z45" s="7">
        <v>-8.81</v>
      </c>
      <c r="AA45" s="25">
        <v>62128809</v>
      </c>
    </row>
    <row r="46" spans="1:27" ht="12.75">
      <c r="A46" s="5" t="s">
        <v>49</v>
      </c>
      <c r="B46" s="3"/>
      <c r="C46" s="22">
        <v>72787189</v>
      </c>
      <c r="D46" s="22"/>
      <c r="E46" s="23">
        <v>73144476</v>
      </c>
      <c r="F46" s="24">
        <v>72590475</v>
      </c>
      <c r="G46" s="24">
        <v>6658815</v>
      </c>
      <c r="H46" s="24">
        <v>6698565</v>
      </c>
      <c r="I46" s="24">
        <v>5888535</v>
      </c>
      <c r="J46" s="24">
        <v>19245915</v>
      </c>
      <c r="K46" s="24">
        <v>4728541</v>
      </c>
      <c r="L46" s="24">
        <v>4516770</v>
      </c>
      <c r="M46" s="24">
        <v>2711097</v>
      </c>
      <c r="N46" s="24">
        <v>11956408</v>
      </c>
      <c r="O46" s="24">
        <v>3725491</v>
      </c>
      <c r="P46" s="24">
        <v>2579425</v>
      </c>
      <c r="Q46" s="24">
        <v>8255579</v>
      </c>
      <c r="R46" s="24">
        <v>14560495</v>
      </c>
      <c r="S46" s="24">
        <v>7951888</v>
      </c>
      <c r="T46" s="24">
        <v>10336959</v>
      </c>
      <c r="U46" s="24">
        <v>3556923</v>
      </c>
      <c r="V46" s="24">
        <v>21845770</v>
      </c>
      <c r="W46" s="24">
        <v>67608588</v>
      </c>
      <c r="X46" s="24">
        <v>72590475</v>
      </c>
      <c r="Y46" s="24">
        <v>-4981887</v>
      </c>
      <c r="Z46" s="6">
        <v>-6.86</v>
      </c>
      <c r="AA46" s="22">
        <v>72590475</v>
      </c>
    </row>
    <row r="47" spans="1:27" ht="12.75">
      <c r="A47" s="2" t="s">
        <v>50</v>
      </c>
      <c r="B47" s="8" t="s">
        <v>51</v>
      </c>
      <c r="C47" s="19">
        <v>1830705</v>
      </c>
      <c r="D47" s="19"/>
      <c r="E47" s="20">
        <v>1325000</v>
      </c>
      <c r="F47" s="21">
        <v>1800000</v>
      </c>
      <c r="G47" s="21"/>
      <c r="H47" s="21"/>
      <c r="I47" s="21">
        <v>224400</v>
      </c>
      <c r="J47" s="21">
        <v>224400</v>
      </c>
      <c r="K47" s="21"/>
      <c r="L47" s="21">
        <v>196800</v>
      </c>
      <c r="M47" s="21">
        <v>456400</v>
      </c>
      <c r="N47" s="21">
        <v>653200</v>
      </c>
      <c r="O47" s="21">
        <v>801120</v>
      </c>
      <c r="P47" s="21"/>
      <c r="Q47" s="21">
        <v>15000</v>
      </c>
      <c r="R47" s="21">
        <v>816120</v>
      </c>
      <c r="S47" s="21"/>
      <c r="T47" s="21"/>
      <c r="U47" s="21"/>
      <c r="V47" s="21"/>
      <c r="W47" s="21">
        <v>1693720</v>
      </c>
      <c r="X47" s="21">
        <v>1800000</v>
      </c>
      <c r="Y47" s="21">
        <v>-106280</v>
      </c>
      <c r="Z47" s="4">
        <v>-5.9</v>
      </c>
      <c r="AA47" s="19">
        <v>1800000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2203029900</v>
      </c>
      <c r="D48" s="40">
        <f>+D28+D32+D38+D42+D47</f>
        <v>0</v>
      </c>
      <c r="E48" s="41">
        <f t="shared" si="9"/>
        <v>2432636361</v>
      </c>
      <c r="F48" s="42">
        <f t="shared" si="9"/>
        <v>2428920676</v>
      </c>
      <c r="G48" s="42">
        <f t="shared" si="9"/>
        <v>78867274</v>
      </c>
      <c r="H48" s="42">
        <f t="shared" si="9"/>
        <v>199871222</v>
      </c>
      <c r="I48" s="42">
        <f t="shared" si="9"/>
        <v>95785466</v>
      </c>
      <c r="J48" s="42">
        <f t="shared" si="9"/>
        <v>374523962</v>
      </c>
      <c r="K48" s="42">
        <f t="shared" si="9"/>
        <v>203156987</v>
      </c>
      <c r="L48" s="42">
        <f t="shared" si="9"/>
        <v>137511879</v>
      </c>
      <c r="M48" s="42">
        <f t="shared" si="9"/>
        <v>295792283</v>
      </c>
      <c r="N48" s="42">
        <f t="shared" si="9"/>
        <v>636461149</v>
      </c>
      <c r="O48" s="42">
        <f t="shared" si="9"/>
        <v>142442017</v>
      </c>
      <c r="P48" s="42">
        <f t="shared" si="9"/>
        <v>185763267</v>
      </c>
      <c r="Q48" s="42">
        <f t="shared" si="9"/>
        <v>272429958</v>
      </c>
      <c r="R48" s="42">
        <f t="shared" si="9"/>
        <v>600635242</v>
      </c>
      <c r="S48" s="42">
        <f t="shared" si="9"/>
        <v>99411567</v>
      </c>
      <c r="T48" s="42">
        <f t="shared" si="9"/>
        <v>161147751</v>
      </c>
      <c r="U48" s="42">
        <f t="shared" si="9"/>
        <v>261026637</v>
      </c>
      <c r="V48" s="42">
        <f t="shared" si="9"/>
        <v>521585955</v>
      </c>
      <c r="W48" s="42">
        <f t="shared" si="9"/>
        <v>2133206308</v>
      </c>
      <c r="X48" s="42">
        <f t="shared" si="9"/>
        <v>2428920676</v>
      </c>
      <c r="Y48" s="42">
        <f t="shared" si="9"/>
        <v>-295714368</v>
      </c>
      <c r="Z48" s="43">
        <f>+IF(X48&lt;&gt;0,+(Y48/X48)*100,0)</f>
        <v>-12.174723156747504</v>
      </c>
      <c r="AA48" s="40">
        <f>+AA28+AA32+AA38+AA42+AA47</f>
        <v>2428920676</v>
      </c>
    </row>
    <row r="49" spans="1:27" ht="12.75">
      <c r="A49" s="14" t="s">
        <v>76</v>
      </c>
      <c r="B49" s="15"/>
      <c r="C49" s="44">
        <f aca="true" t="shared" si="10" ref="C49:Y49">+C25-C48</f>
        <v>-310456309</v>
      </c>
      <c r="D49" s="44">
        <f>+D25-D48</f>
        <v>0</v>
      </c>
      <c r="E49" s="45">
        <f t="shared" si="10"/>
        <v>-401983268</v>
      </c>
      <c r="F49" s="46">
        <f t="shared" si="10"/>
        <v>-423673578</v>
      </c>
      <c r="G49" s="46">
        <f t="shared" si="10"/>
        <v>216715857</v>
      </c>
      <c r="H49" s="46">
        <f t="shared" si="10"/>
        <v>-72656556</v>
      </c>
      <c r="I49" s="46">
        <f t="shared" si="10"/>
        <v>49881401</v>
      </c>
      <c r="J49" s="46">
        <f t="shared" si="10"/>
        <v>193940702</v>
      </c>
      <c r="K49" s="46">
        <f t="shared" si="10"/>
        <v>-67563286</v>
      </c>
      <c r="L49" s="46">
        <f t="shared" si="10"/>
        <v>-6471480</v>
      </c>
      <c r="M49" s="46">
        <f t="shared" si="10"/>
        <v>-182599864</v>
      </c>
      <c r="N49" s="46">
        <f t="shared" si="10"/>
        <v>-256634630</v>
      </c>
      <c r="O49" s="46">
        <f t="shared" si="10"/>
        <v>115892603</v>
      </c>
      <c r="P49" s="46">
        <f t="shared" si="10"/>
        <v>-28375996</v>
      </c>
      <c r="Q49" s="46">
        <f t="shared" si="10"/>
        <v>-37680439</v>
      </c>
      <c r="R49" s="46">
        <f t="shared" si="10"/>
        <v>49836168</v>
      </c>
      <c r="S49" s="46">
        <f t="shared" si="10"/>
        <v>37584840</v>
      </c>
      <c r="T49" s="46">
        <f t="shared" si="10"/>
        <v>-25277943</v>
      </c>
      <c r="U49" s="46">
        <f t="shared" si="10"/>
        <v>-98166394</v>
      </c>
      <c r="V49" s="46">
        <f t="shared" si="10"/>
        <v>-85859497</v>
      </c>
      <c r="W49" s="46">
        <f t="shared" si="10"/>
        <v>-98717257</v>
      </c>
      <c r="X49" s="46">
        <f>IF(F25=F48,0,X25-X48)</f>
        <v>-423673578</v>
      </c>
      <c r="Y49" s="46">
        <f t="shared" si="10"/>
        <v>324956321</v>
      </c>
      <c r="Z49" s="47">
        <f>+IF(X49&lt;&gt;0,+(Y49/X49)*100,0)</f>
        <v>-76.69969001465557</v>
      </c>
      <c r="AA49" s="44">
        <f>+AA25-AA48</f>
        <v>-423673578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546690524</v>
      </c>
      <c r="D5" s="19">
        <f>SUM(D6:D8)</f>
        <v>0</v>
      </c>
      <c r="E5" s="20">
        <f t="shared" si="0"/>
        <v>595655800</v>
      </c>
      <c r="F5" s="21">
        <f t="shared" si="0"/>
        <v>586742000</v>
      </c>
      <c r="G5" s="21">
        <f t="shared" si="0"/>
        <v>91645950</v>
      </c>
      <c r="H5" s="21">
        <f t="shared" si="0"/>
        <v>25848980</v>
      </c>
      <c r="I5" s="21">
        <f t="shared" si="0"/>
        <v>42025839</v>
      </c>
      <c r="J5" s="21">
        <f t="shared" si="0"/>
        <v>159520769</v>
      </c>
      <c r="K5" s="21">
        <f t="shared" si="0"/>
        <v>42078968</v>
      </c>
      <c r="L5" s="21">
        <f t="shared" si="0"/>
        <v>40709840</v>
      </c>
      <c r="M5" s="21">
        <f t="shared" si="0"/>
        <v>46301441</v>
      </c>
      <c r="N5" s="21">
        <f t="shared" si="0"/>
        <v>129090249</v>
      </c>
      <c r="O5" s="21">
        <f t="shared" si="0"/>
        <v>42284270</v>
      </c>
      <c r="P5" s="21">
        <f t="shared" si="0"/>
        <v>45058498</v>
      </c>
      <c r="Q5" s="21">
        <f t="shared" si="0"/>
        <v>47024402</v>
      </c>
      <c r="R5" s="21">
        <f t="shared" si="0"/>
        <v>134367170</v>
      </c>
      <c r="S5" s="21">
        <f t="shared" si="0"/>
        <v>49802473</v>
      </c>
      <c r="T5" s="21">
        <f t="shared" si="0"/>
        <v>42339188</v>
      </c>
      <c r="U5" s="21">
        <f t="shared" si="0"/>
        <v>51867195</v>
      </c>
      <c r="V5" s="21">
        <f t="shared" si="0"/>
        <v>144008856</v>
      </c>
      <c r="W5" s="21">
        <f t="shared" si="0"/>
        <v>566987044</v>
      </c>
      <c r="X5" s="21">
        <f t="shared" si="0"/>
        <v>586741999</v>
      </c>
      <c r="Y5" s="21">
        <f t="shared" si="0"/>
        <v>-19754955</v>
      </c>
      <c r="Z5" s="4">
        <f>+IF(X5&lt;&gt;0,+(Y5/X5)*100,0)</f>
        <v>-3.366889541513799</v>
      </c>
      <c r="AA5" s="19">
        <f>SUM(AA6:AA8)</f>
        <v>586742000</v>
      </c>
    </row>
    <row r="6" spans="1:27" ht="12.75">
      <c r="A6" s="5" t="s">
        <v>32</v>
      </c>
      <c r="B6" s="3"/>
      <c r="C6" s="22">
        <v>960847</v>
      </c>
      <c r="D6" s="22"/>
      <c r="E6" s="23">
        <v>196900</v>
      </c>
      <c r="F6" s="24">
        <v>198100</v>
      </c>
      <c r="G6" s="24">
        <v>15450</v>
      </c>
      <c r="H6" s="24">
        <v>15450</v>
      </c>
      <c r="I6" s="24">
        <v>15450</v>
      </c>
      <c r="J6" s="24">
        <v>46350</v>
      </c>
      <c r="K6" s="24">
        <v>15400</v>
      </c>
      <c r="L6" s="24">
        <v>15300</v>
      </c>
      <c r="M6" s="24">
        <v>15400</v>
      </c>
      <c r="N6" s="24">
        <v>46100</v>
      </c>
      <c r="O6" s="24">
        <v>15220</v>
      </c>
      <c r="P6" s="24">
        <v>15400</v>
      </c>
      <c r="Q6" s="24">
        <v>15400</v>
      </c>
      <c r="R6" s="24">
        <v>46020</v>
      </c>
      <c r="S6" s="24">
        <v>15400</v>
      </c>
      <c r="T6" s="24">
        <v>2400</v>
      </c>
      <c r="U6" s="24">
        <v>15450</v>
      </c>
      <c r="V6" s="24">
        <v>33250</v>
      </c>
      <c r="W6" s="24">
        <v>171720</v>
      </c>
      <c r="X6" s="24">
        <v>198100</v>
      </c>
      <c r="Y6" s="24">
        <v>-26380</v>
      </c>
      <c r="Z6" s="6">
        <v>-13.32</v>
      </c>
      <c r="AA6" s="22">
        <v>198100</v>
      </c>
    </row>
    <row r="7" spans="1:27" ht="12.75">
      <c r="A7" s="5" t="s">
        <v>33</v>
      </c>
      <c r="B7" s="3"/>
      <c r="C7" s="25">
        <v>545700158</v>
      </c>
      <c r="D7" s="25"/>
      <c r="E7" s="26">
        <v>595458900</v>
      </c>
      <c r="F7" s="27">
        <v>586543900</v>
      </c>
      <c r="G7" s="27">
        <v>91630500</v>
      </c>
      <c r="H7" s="27">
        <v>25833530</v>
      </c>
      <c r="I7" s="27">
        <v>42010389</v>
      </c>
      <c r="J7" s="27">
        <v>159474419</v>
      </c>
      <c r="K7" s="27">
        <v>42063568</v>
      </c>
      <c r="L7" s="27">
        <v>40694540</v>
      </c>
      <c r="M7" s="27">
        <v>46286041</v>
      </c>
      <c r="N7" s="27">
        <v>129044149</v>
      </c>
      <c r="O7" s="27">
        <v>42269050</v>
      </c>
      <c r="P7" s="27">
        <v>45043098</v>
      </c>
      <c r="Q7" s="27">
        <v>47009002</v>
      </c>
      <c r="R7" s="27">
        <v>134321150</v>
      </c>
      <c r="S7" s="27">
        <v>49787073</v>
      </c>
      <c r="T7" s="27">
        <v>42336788</v>
      </c>
      <c r="U7" s="27">
        <v>51851745</v>
      </c>
      <c r="V7" s="27">
        <v>143975606</v>
      </c>
      <c r="W7" s="27">
        <v>566815324</v>
      </c>
      <c r="X7" s="27">
        <v>586543899</v>
      </c>
      <c r="Y7" s="27">
        <v>-19728575</v>
      </c>
      <c r="Z7" s="7">
        <v>-3.36</v>
      </c>
      <c r="AA7" s="25">
        <v>586543900</v>
      </c>
    </row>
    <row r="8" spans="1:27" ht="12.75">
      <c r="A8" s="5" t="s">
        <v>34</v>
      </c>
      <c r="B8" s="3"/>
      <c r="C8" s="22">
        <v>29519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116024082</v>
      </c>
      <c r="D9" s="19">
        <f>SUM(D10:D14)</f>
        <v>0</v>
      </c>
      <c r="E9" s="20">
        <f t="shared" si="1"/>
        <v>36284000</v>
      </c>
      <c r="F9" s="21">
        <f t="shared" si="1"/>
        <v>35383100</v>
      </c>
      <c r="G9" s="21">
        <f t="shared" si="1"/>
        <v>1147731</v>
      </c>
      <c r="H9" s="21">
        <f t="shared" si="1"/>
        <v>1907709</v>
      </c>
      <c r="I9" s="21">
        <f t="shared" si="1"/>
        <v>1702677</v>
      </c>
      <c r="J9" s="21">
        <f t="shared" si="1"/>
        <v>4758117</v>
      </c>
      <c r="K9" s="21">
        <f t="shared" si="1"/>
        <v>1441778</v>
      </c>
      <c r="L9" s="21">
        <f t="shared" si="1"/>
        <v>1228227</v>
      </c>
      <c r="M9" s="21">
        <f t="shared" si="1"/>
        <v>1248386</v>
      </c>
      <c r="N9" s="21">
        <f t="shared" si="1"/>
        <v>3918391</v>
      </c>
      <c r="O9" s="21">
        <f t="shared" si="1"/>
        <v>11041353</v>
      </c>
      <c r="P9" s="21">
        <f t="shared" si="1"/>
        <v>2174907</v>
      </c>
      <c r="Q9" s="21">
        <f t="shared" si="1"/>
        <v>822844</v>
      </c>
      <c r="R9" s="21">
        <f t="shared" si="1"/>
        <v>14039104</v>
      </c>
      <c r="S9" s="21">
        <f t="shared" si="1"/>
        <v>1339966</v>
      </c>
      <c r="T9" s="21">
        <f t="shared" si="1"/>
        <v>632489</v>
      </c>
      <c r="U9" s="21">
        <f t="shared" si="1"/>
        <v>1337534</v>
      </c>
      <c r="V9" s="21">
        <f t="shared" si="1"/>
        <v>3309989</v>
      </c>
      <c r="W9" s="21">
        <f t="shared" si="1"/>
        <v>26025601</v>
      </c>
      <c r="X9" s="21">
        <f t="shared" si="1"/>
        <v>35383101</v>
      </c>
      <c r="Y9" s="21">
        <f t="shared" si="1"/>
        <v>-9357500</v>
      </c>
      <c r="Z9" s="4">
        <f>+IF(X9&lt;&gt;0,+(Y9/X9)*100,0)</f>
        <v>-26.44624053725534</v>
      </c>
      <c r="AA9" s="19">
        <f>SUM(AA10:AA14)</f>
        <v>35383100</v>
      </c>
    </row>
    <row r="10" spans="1:27" ht="12.75">
      <c r="A10" s="5" t="s">
        <v>36</v>
      </c>
      <c r="B10" s="3"/>
      <c r="C10" s="22">
        <v>18051707</v>
      </c>
      <c r="D10" s="22"/>
      <c r="E10" s="23">
        <v>15360200</v>
      </c>
      <c r="F10" s="24">
        <v>14637200</v>
      </c>
      <c r="G10" s="24">
        <v>311956</v>
      </c>
      <c r="H10" s="24">
        <v>289701</v>
      </c>
      <c r="I10" s="24">
        <v>364481</v>
      </c>
      <c r="J10" s="24">
        <v>966138</v>
      </c>
      <c r="K10" s="24">
        <v>327646</v>
      </c>
      <c r="L10" s="24">
        <v>248546</v>
      </c>
      <c r="M10" s="24">
        <v>275368</v>
      </c>
      <c r="N10" s="24">
        <v>851560</v>
      </c>
      <c r="O10" s="24">
        <v>10692719</v>
      </c>
      <c r="P10" s="24">
        <v>279413</v>
      </c>
      <c r="Q10" s="24">
        <v>290350</v>
      </c>
      <c r="R10" s="24">
        <v>11262482</v>
      </c>
      <c r="S10" s="24">
        <v>181988</v>
      </c>
      <c r="T10" s="24">
        <v>221997</v>
      </c>
      <c r="U10" s="24">
        <v>488627</v>
      </c>
      <c r="V10" s="24">
        <v>892612</v>
      </c>
      <c r="W10" s="24">
        <v>13972792</v>
      </c>
      <c r="X10" s="24">
        <v>14637202</v>
      </c>
      <c r="Y10" s="24">
        <v>-664410</v>
      </c>
      <c r="Z10" s="6">
        <v>-4.54</v>
      </c>
      <c r="AA10" s="22">
        <v>14637200</v>
      </c>
    </row>
    <row r="11" spans="1:27" ht="12.75">
      <c r="A11" s="5" t="s">
        <v>37</v>
      </c>
      <c r="B11" s="3"/>
      <c r="C11" s="22">
        <v>12499785</v>
      </c>
      <c r="D11" s="22"/>
      <c r="E11" s="23">
        <v>14616500</v>
      </c>
      <c r="F11" s="24">
        <v>14629600</v>
      </c>
      <c r="G11" s="24">
        <v>187383</v>
      </c>
      <c r="H11" s="24">
        <v>554346</v>
      </c>
      <c r="I11" s="24">
        <v>349440</v>
      </c>
      <c r="J11" s="24">
        <v>1091169</v>
      </c>
      <c r="K11" s="24">
        <v>280574</v>
      </c>
      <c r="L11" s="24">
        <v>210926</v>
      </c>
      <c r="M11" s="24">
        <v>194599</v>
      </c>
      <c r="N11" s="24">
        <v>686099</v>
      </c>
      <c r="O11" s="24">
        <v>172099</v>
      </c>
      <c r="P11" s="24">
        <v>426957</v>
      </c>
      <c r="Q11" s="24">
        <v>351532</v>
      </c>
      <c r="R11" s="24">
        <v>950588</v>
      </c>
      <c r="S11" s="24">
        <v>194231</v>
      </c>
      <c r="T11" s="24">
        <v>194231</v>
      </c>
      <c r="U11" s="24">
        <v>447207</v>
      </c>
      <c r="V11" s="24">
        <v>835669</v>
      </c>
      <c r="W11" s="24">
        <v>3563525</v>
      </c>
      <c r="X11" s="24">
        <v>14629600</v>
      </c>
      <c r="Y11" s="24">
        <v>-11066075</v>
      </c>
      <c r="Z11" s="6">
        <v>-75.64</v>
      </c>
      <c r="AA11" s="22">
        <v>14629600</v>
      </c>
    </row>
    <row r="12" spans="1:27" ht="12.75">
      <c r="A12" s="5" t="s">
        <v>38</v>
      </c>
      <c r="B12" s="3"/>
      <c r="C12" s="22">
        <v>80039409</v>
      </c>
      <c r="D12" s="22"/>
      <c r="E12" s="23">
        <v>2273000</v>
      </c>
      <c r="F12" s="24">
        <v>2082000</v>
      </c>
      <c r="G12" s="24">
        <v>513848</v>
      </c>
      <c r="H12" s="24">
        <v>929118</v>
      </c>
      <c r="I12" s="24">
        <v>854212</v>
      </c>
      <c r="J12" s="24">
        <v>2297178</v>
      </c>
      <c r="K12" s="24">
        <v>699014</v>
      </c>
      <c r="L12" s="24">
        <v>704669</v>
      </c>
      <c r="M12" s="24">
        <v>643875</v>
      </c>
      <c r="N12" s="24">
        <v>2047558</v>
      </c>
      <c r="O12" s="24">
        <v>41991</v>
      </c>
      <c r="P12" s="24">
        <v>1336155</v>
      </c>
      <c r="Q12" s="24">
        <v>48580</v>
      </c>
      <c r="R12" s="24">
        <v>1426726</v>
      </c>
      <c r="S12" s="24">
        <v>831365</v>
      </c>
      <c r="T12" s="24">
        <v>83879</v>
      </c>
      <c r="U12" s="24">
        <v>264055</v>
      </c>
      <c r="V12" s="24">
        <v>1179299</v>
      </c>
      <c r="W12" s="24">
        <v>6950761</v>
      </c>
      <c r="X12" s="24">
        <v>2081999</v>
      </c>
      <c r="Y12" s="24">
        <v>4868762</v>
      </c>
      <c r="Z12" s="6">
        <v>233.85</v>
      </c>
      <c r="AA12" s="22">
        <v>2082000</v>
      </c>
    </row>
    <row r="13" spans="1:27" ht="12.75">
      <c r="A13" s="5" t="s">
        <v>39</v>
      </c>
      <c r="B13" s="3"/>
      <c r="C13" s="22">
        <v>5433181</v>
      </c>
      <c r="D13" s="22"/>
      <c r="E13" s="23">
        <v>4034300</v>
      </c>
      <c r="F13" s="24">
        <v>4034300</v>
      </c>
      <c r="G13" s="24">
        <v>134544</v>
      </c>
      <c r="H13" s="24">
        <v>134544</v>
      </c>
      <c r="I13" s="24">
        <v>134544</v>
      </c>
      <c r="J13" s="24">
        <v>403632</v>
      </c>
      <c r="K13" s="24">
        <v>134544</v>
      </c>
      <c r="L13" s="24">
        <v>64086</v>
      </c>
      <c r="M13" s="24">
        <v>134544</v>
      </c>
      <c r="N13" s="24">
        <v>333174</v>
      </c>
      <c r="O13" s="24">
        <v>134544</v>
      </c>
      <c r="P13" s="24">
        <v>132382</v>
      </c>
      <c r="Q13" s="24">
        <v>132382</v>
      </c>
      <c r="R13" s="24">
        <v>399308</v>
      </c>
      <c r="S13" s="24">
        <v>132382</v>
      </c>
      <c r="T13" s="24">
        <v>132382</v>
      </c>
      <c r="U13" s="24">
        <v>137645</v>
      </c>
      <c r="V13" s="24">
        <v>402409</v>
      </c>
      <c r="W13" s="24">
        <v>1538523</v>
      </c>
      <c r="X13" s="24">
        <v>4034300</v>
      </c>
      <c r="Y13" s="24">
        <v>-2495777</v>
      </c>
      <c r="Z13" s="6">
        <v>-61.86</v>
      </c>
      <c r="AA13" s="22">
        <v>4034300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32922582</v>
      </c>
      <c r="D15" s="19">
        <f>SUM(D16:D18)</f>
        <v>0</v>
      </c>
      <c r="E15" s="20">
        <f t="shared" si="2"/>
        <v>78202100</v>
      </c>
      <c r="F15" s="21">
        <f t="shared" si="2"/>
        <v>50074000</v>
      </c>
      <c r="G15" s="21">
        <f t="shared" si="2"/>
        <v>787580</v>
      </c>
      <c r="H15" s="21">
        <f t="shared" si="2"/>
        <v>1260429</v>
      </c>
      <c r="I15" s="21">
        <f t="shared" si="2"/>
        <v>1787102</v>
      </c>
      <c r="J15" s="21">
        <f t="shared" si="2"/>
        <v>3835111</v>
      </c>
      <c r="K15" s="21">
        <f t="shared" si="2"/>
        <v>1516653</v>
      </c>
      <c r="L15" s="21">
        <f t="shared" si="2"/>
        <v>507295</v>
      </c>
      <c r="M15" s="21">
        <f t="shared" si="2"/>
        <v>338280</v>
      </c>
      <c r="N15" s="21">
        <f t="shared" si="2"/>
        <v>2362228</v>
      </c>
      <c r="O15" s="21">
        <f t="shared" si="2"/>
        <v>293509</v>
      </c>
      <c r="P15" s="21">
        <f t="shared" si="2"/>
        <v>2018601</v>
      </c>
      <c r="Q15" s="21">
        <f t="shared" si="2"/>
        <v>12336188</v>
      </c>
      <c r="R15" s="21">
        <f t="shared" si="2"/>
        <v>14648298</v>
      </c>
      <c r="S15" s="21">
        <f t="shared" si="2"/>
        <v>130006</v>
      </c>
      <c r="T15" s="21">
        <f t="shared" si="2"/>
        <v>668939</v>
      </c>
      <c r="U15" s="21">
        <f t="shared" si="2"/>
        <v>1950560</v>
      </c>
      <c r="V15" s="21">
        <f t="shared" si="2"/>
        <v>2749505</v>
      </c>
      <c r="W15" s="21">
        <f t="shared" si="2"/>
        <v>23595142</v>
      </c>
      <c r="X15" s="21">
        <f t="shared" si="2"/>
        <v>50073999</v>
      </c>
      <c r="Y15" s="21">
        <f t="shared" si="2"/>
        <v>-26478857</v>
      </c>
      <c r="Z15" s="4">
        <f>+IF(X15&lt;&gt;0,+(Y15/X15)*100,0)</f>
        <v>-52.87945346645871</v>
      </c>
      <c r="AA15" s="19">
        <f>SUM(AA16:AA18)</f>
        <v>50074000</v>
      </c>
    </row>
    <row r="16" spans="1:27" ht="12.75">
      <c r="A16" s="5" t="s">
        <v>42</v>
      </c>
      <c r="B16" s="3"/>
      <c r="C16" s="22">
        <v>15023702</v>
      </c>
      <c r="D16" s="22"/>
      <c r="E16" s="23">
        <v>47915300</v>
      </c>
      <c r="F16" s="24">
        <v>17768800</v>
      </c>
      <c r="G16" s="24">
        <v>251980</v>
      </c>
      <c r="H16" s="24">
        <v>178803</v>
      </c>
      <c r="I16" s="24">
        <v>328089</v>
      </c>
      <c r="J16" s="24">
        <v>758872</v>
      </c>
      <c r="K16" s="24">
        <v>259581</v>
      </c>
      <c r="L16" s="24">
        <v>175648</v>
      </c>
      <c r="M16" s="24">
        <v>267131</v>
      </c>
      <c r="N16" s="24">
        <v>702360</v>
      </c>
      <c r="O16" s="24">
        <v>185492</v>
      </c>
      <c r="P16" s="24">
        <v>279772</v>
      </c>
      <c r="Q16" s="24">
        <v>11536575</v>
      </c>
      <c r="R16" s="24">
        <v>12001839</v>
      </c>
      <c r="S16" s="24">
        <v>130006</v>
      </c>
      <c r="T16" s="24">
        <v>145154</v>
      </c>
      <c r="U16" s="24">
        <v>211288</v>
      </c>
      <c r="V16" s="24">
        <v>486448</v>
      </c>
      <c r="W16" s="24">
        <v>13949519</v>
      </c>
      <c r="X16" s="24">
        <v>17768799</v>
      </c>
      <c r="Y16" s="24">
        <v>-3819280</v>
      </c>
      <c r="Z16" s="6">
        <v>-21.49</v>
      </c>
      <c r="AA16" s="22">
        <v>17768800</v>
      </c>
    </row>
    <row r="17" spans="1:27" ht="12.75">
      <c r="A17" s="5" t="s">
        <v>43</v>
      </c>
      <c r="B17" s="3"/>
      <c r="C17" s="22">
        <v>17825518</v>
      </c>
      <c r="D17" s="22"/>
      <c r="E17" s="23">
        <v>30277300</v>
      </c>
      <c r="F17" s="24">
        <v>32294500</v>
      </c>
      <c r="G17" s="24">
        <v>535600</v>
      </c>
      <c r="H17" s="24">
        <v>1081626</v>
      </c>
      <c r="I17" s="24">
        <v>1459013</v>
      </c>
      <c r="J17" s="24">
        <v>3076239</v>
      </c>
      <c r="K17" s="24">
        <v>1257072</v>
      </c>
      <c r="L17" s="24">
        <v>331647</v>
      </c>
      <c r="M17" s="24">
        <v>71149</v>
      </c>
      <c r="N17" s="24">
        <v>1659868</v>
      </c>
      <c r="O17" s="24">
        <v>108017</v>
      </c>
      <c r="P17" s="24">
        <v>1738829</v>
      </c>
      <c r="Q17" s="24">
        <v>799613</v>
      </c>
      <c r="R17" s="24">
        <v>2646459</v>
      </c>
      <c r="S17" s="24"/>
      <c r="T17" s="24">
        <v>523785</v>
      </c>
      <c r="U17" s="24">
        <v>1739272</v>
      </c>
      <c r="V17" s="24">
        <v>2263057</v>
      </c>
      <c r="W17" s="24">
        <v>9645623</v>
      </c>
      <c r="X17" s="24">
        <v>32294500</v>
      </c>
      <c r="Y17" s="24">
        <v>-22648877</v>
      </c>
      <c r="Z17" s="6">
        <v>-70.13</v>
      </c>
      <c r="AA17" s="22">
        <v>32294500</v>
      </c>
    </row>
    <row r="18" spans="1:27" ht="12.75">
      <c r="A18" s="5" t="s">
        <v>44</v>
      </c>
      <c r="B18" s="3"/>
      <c r="C18" s="22">
        <v>73362</v>
      </c>
      <c r="D18" s="22"/>
      <c r="E18" s="23">
        <v>9500</v>
      </c>
      <c r="F18" s="24">
        <v>10700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10700</v>
      </c>
      <c r="Y18" s="24">
        <v>-10700</v>
      </c>
      <c r="Z18" s="6">
        <v>-100</v>
      </c>
      <c r="AA18" s="22">
        <v>10700</v>
      </c>
    </row>
    <row r="19" spans="1:27" ht="12.75">
      <c r="A19" s="2" t="s">
        <v>45</v>
      </c>
      <c r="B19" s="8"/>
      <c r="C19" s="19">
        <f aca="true" t="shared" si="3" ref="C19:Y19">SUM(C20:C23)</f>
        <v>2399859626</v>
      </c>
      <c r="D19" s="19">
        <f>SUM(D20:D23)</f>
        <v>0</v>
      </c>
      <c r="E19" s="20">
        <f t="shared" si="3"/>
        <v>2689095400</v>
      </c>
      <c r="F19" s="21">
        <f t="shared" si="3"/>
        <v>2707640300</v>
      </c>
      <c r="G19" s="21">
        <f t="shared" si="3"/>
        <v>321839378</v>
      </c>
      <c r="H19" s="21">
        <f t="shared" si="3"/>
        <v>284911727</v>
      </c>
      <c r="I19" s="21">
        <f t="shared" si="3"/>
        <v>201124438</v>
      </c>
      <c r="J19" s="21">
        <f t="shared" si="3"/>
        <v>807875543</v>
      </c>
      <c r="K19" s="21">
        <f t="shared" si="3"/>
        <v>129927804</v>
      </c>
      <c r="L19" s="21">
        <f t="shared" si="3"/>
        <v>175833565</v>
      </c>
      <c r="M19" s="21">
        <f t="shared" si="3"/>
        <v>130782321</v>
      </c>
      <c r="N19" s="21">
        <f t="shared" si="3"/>
        <v>436543690</v>
      </c>
      <c r="O19" s="21">
        <f t="shared" si="3"/>
        <v>292921881</v>
      </c>
      <c r="P19" s="21">
        <f t="shared" si="3"/>
        <v>195125562</v>
      </c>
      <c r="Q19" s="21">
        <f t="shared" si="3"/>
        <v>270463671</v>
      </c>
      <c r="R19" s="21">
        <f t="shared" si="3"/>
        <v>758511114</v>
      </c>
      <c r="S19" s="21">
        <f t="shared" si="3"/>
        <v>150468779</v>
      </c>
      <c r="T19" s="21">
        <f t="shared" si="3"/>
        <v>148960292</v>
      </c>
      <c r="U19" s="21">
        <f t="shared" si="3"/>
        <v>169343436</v>
      </c>
      <c r="V19" s="21">
        <f t="shared" si="3"/>
        <v>468772507</v>
      </c>
      <c r="W19" s="21">
        <f t="shared" si="3"/>
        <v>2471702854</v>
      </c>
      <c r="X19" s="21">
        <f t="shared" si="3"/>
        <v>2707640299</v>
      </c>
      <c r="Y19" s="21">
        <f t="shared" si="3"/>
        <v>-235937445</v>
      </c>
      <c r="Z19" s="4">
        <f>+IF(X19&lt;&gt;0,+(Y19/X19)*100,0)</f>
        <v>-8.713766192914829</v>
      </c>
      <c r="AA19" s="19">
        <f>SUM(AA20:AA23)</f>
        <v>2707640300</v>
      </c>
    </row>
    <row r="20" spans="1:27" ht="12.75">
      <c r="A20" s="5" t="s">
        <v>46</v>
      </c>
      <c r="B20" s="3"/>
      <c r="C20" s="22">
        <v>1386826933</v>
      </c>
      <c r="D20" s="22"/>
      <c r="E20" s="23">
        <v>1598975000</v>
      </c>
      <c r="F20" s="24">
        <v>1587492400</v>
      </c>
      <c r="G20" s="24">
        <v>125900709</v>
      </c>
      <c r="H20" s="24">
        <v>187377773</v>
      </c>
      <c r="I20" s="24">
        <v>146062064</v>
      </c>
      <c r="J20" s="24">
        <v>459340546</v>
      </c>
      <c r="K20" s="24">
        <v>78405708</v>
      </c>
      <c r="L20" s="24">
        <v>121903202</v>
      </c>
      <c r="M20" s="24">
        <v>113606880</v>
      </c>
      <c r="N20" s="24">
        <v>313915790</v>
      </c>
      <c r="O20" s="24">
        <v>113660733</v>
      </c>
      <c r="P20" s="24">
        <v>121239994</v>
      </c>
      <c r="Q20" s="24">
        <v>119223581</v>
      </c>
      <c r="R20" s="24">
        <v>354124308</v>
      </c>
      <c r="S20" s="24">
        <v>97877874</v>
      </c>
      <c r="T20" s="24">
        <v>89216100</v>
      </c>
      <c r="U20" s="24">
        <v>111094146</v>
      </c>
      <c r="V20" s="24">
        <v>298188120</v>
      </c>
      <c r="W20" s="24">
        <v>1425568764</v>
      </c>
      <c r="X20" s="24">
        <v>1587492398</v>
      </c>
      <c r="Y20" s="24">
        <v>-161923634</v>
      </c>
      <c r="Z20" s="6">
        <v>-10.2</v>
      </c>
      <c r="AA20" s="22">
        <v>1587492400</v>
      </c>
    </row>
    <row r="21" spans="1:27" ht="12.75">
      <c r="A21" s="5" t="s">
        <v>47</v>
      </c>
      <c r="B21" s="3"/>
      <c r="C21" s="22">
        <v>565571941</v>
      </c>
      <c r="D21" s="22"/>
      <c r="E21" s="23">
        <v>608156800</v>
      </c>
      <c r="F21" s="24">
        <v>620168100</v>
      </c>
      <c r="G21" s="24">
        <v>84174923</v>
      </c>
      <c r="H21" s="24">
        <v>81334030</v>
      </c>
      <c r="I21" s="24">
        <v>38669059</v>
      </c>
      <c r="J21" s="24">
        <v>204178012</v>
      </c>
      <c r="K21" s="24">
        <v>35275273</v>
      </c>
      <c r="L21" s="24">
        <v>37793992</v>
      </c>
      <c r="M21" s="24">
        <v>309528</v>
      </c>
      <c r="N21" s="24">
        <v>73378793</v>
      </c>
      <c r="O21" s="24">
        <v>87515076</v>
      </c>
      <c r="P21" s="24">
        <v>57380032</v>
      </c>
      <c r="Q21" s="24">
        <v>77097409</v>
      </c>
      <c r="R21" s="24">
        <v>221992517</v>
      </c>
      <c r="S21" s="24">
        <v>36395889</v>
      </c>
      <c r="T21" s="24">
        <v>43232805</v>
      </c>
      <c r="U21" s="24">
        <v>40978439</v>
      </c>
      <c r="V21" s="24">
        <v>120607133</v>
      </c>
      <c r="W21" s="24">
        <v>620156455</v>
      </c>
      <c r="X21" s="24">
        <v>620168099</v>
      </c>
      <c r="Y21" s="24">
        <v>-11644</v>
      </c>
      <c r="Z21" s="6"/>
      <c r="AA21" s="22">
        <v>620168100</v>
      </c>
    </row>
    <row r="22" spans="1:27" ht="12.75">
      <c r="A22" s="5" t="s">
        <v>48</v>
      </c>
      <c r="B22" s="3"/>
      <c r="C22" s="25">
        <v>294275817</v>
      </c>
      <c r="D22" s="25"/>
      <c r="E22" s="26">
        <v>296070600</v>
      </c>
      <c r="F22" s="27">
        <v>316581500</v>
      </c>
      <c r="G22" s="27">
        <v>73671038</v>
      </c>
      <c r="H22" s="27">
        <v>8350770</v>
      </c>
      <c r="I22" s="27">
        <v>8502013</v>
      </c>
      <c r="J22" s="27">
        <v>90523821</v>
      </c>
      <c r="K22" s="27">
        <v>8381332</v>
      </c>
      <c r="L22" s="27">
        <v>8287967</v>
      </c>
      <c r="M22" s="27">
        <v>9016980</v>
      </c>
      <c r="N22" s="27">
        <v>25686279</v>
      </c>
      <c r="O22" s="27">
        <v>59933814</v>
      </c>
      <c r="P22" s="27">
        <v>8655073</v>
      </c>
      <c r="Q22" s="27">
        <v>47999050</v>
      </c>
      <c r="R22" s="27">
        <v>116587937</v>
      </c>
      <c r="S22" s="27">
        <v>8381278</v>
      </c>
      <c r="T22" s="27">
        <v>8697649</v>
      </c>
      <c r="U22" s="27">
        <v>9441660</v>
      </c>
      <c r="V22" s="27">
        <v>26520587</v>
      </c>
      <c r="W22" s="27">
        <v>259318624</v>
      </c>
      <c r="X22" s="27">
        <v>316581501</v>
      </c>
      <c r="Y22" s="27">
        <v>-57262877</v>
      </c>
      <c r="Z22" s="7">
        <v>-18.09</v>
      </c>
      <c r="AA22" s="25">
        <v>316581500</v>
      </c>
    </row>
    <row r="23" spans="1:27" ht="12.75">
      <c r="A23" s="5" t="s">
        <v>49</v>
      </c>
      <c r="B23" s="3"/>
      <c r="C23" s="22">
        <v>153184935</v>
      </c>
      <c r="D23" s="22"/>
      <c r="E23" s="23">
        <v>185893000</v>
      </c>
      <c r="F23" s="24">
        <v>183398300</v>
      </c>
      <c r="G23" s="24">
        <v>38092708</v>
      </c>
      <c r="H23" s="24">
        <v>7849154</v>
      </c>
      <c r="I23" s="24">
        <v>7891302</v>
      </c>
      <c r="J23" s="24">
        <v>53833164</v>
      </c>
      <c r="K23" s="24">
        <v>7865491</v>
      </c>
      <c r="L23" s="24">
        <v>7848404</v>
      </c>
      <c r="M23" s="24">
        <v>7848933</v>
      </c>
      <c r="N23" s="24">
        <v>23562828</v>
      </c>
      <c r="O23" s="24">
        <v>31812258</v>
      </c>
      <c r="P23" s="24">
        <v>7850463</v>
      </c>
      <c r="Q23" s="24">
        <v>26143631</v>
      </c>
      <c r="R23" s="24">
        <v>65806352</v>
      </c>
      <c r="S23" s="24">
        <v>7813738</v>
      </c>
      <c r="T23" s="24">
        <v>7813738</v>
      </c>
      <c r="U23" s="24">
        <v>7829191</v>
      </c>
      <c r="V23" s="24">
        <v>23456667</v>
      </c>
      <c r="W23" s="24">
        <v>166659011</v>
      </c>
      <c r="X23" s="24">
        <v>183398301</v>
      </c>
      <c r="Y23" s="24">
        <v>-16739290</v>
      </c>
      <c r="Z23" s="6">
        <v>-9.13</v>
      </c>
      <c r="AA23" s="22">
        <v>183398300</v>
      </c>
    </row>
    <row r="24" spans="1:27" ht="12.75">
      <c r="A24" s="2" t="s">
        <v>50</v>
      </c>
      <c r="B24" s="8" t="s">
        <v>51</v>
      </c>
      <c r="C24" s="19">
        <v>613846</v>
      </c>
      <c r="D24" s="19"/>
      <c r="E24" s="20">
        <v>762800</v>
      </c>
      <c r="F24" s="21">
        <v>761000</v>
      </c>
      <c r="G24" s="21">
        <v>200</v>
      </c>
      <c r="H24" s="21"/>
      <c r="I24" s="21"/>
      <c r="J24" s="21">
        <v>200</v>
      </c>
      <c r="K24" s="21"/>
      <c r="L24" s="21">
        <v>157</v>
      </c>
      <c r="M24" s="21">
        <v>274</v>
      </c>
      <c r="N24" s="21">
        <v>431</v>
      </c>
      <c r="O24" s="21">
        <v>1239</v>
      </c>
      <c r="P24" s="21">
        <v>383009</v>
      </c>
      <c r="Q24" s="21"/>
      <c r="R24" s="21">
        <v>384248</v>
      </c>
      <c r="S24" s="21"/>
      <c r="T24" s="21"/>
      <c r="U24" s="21"/>
      <c r="V24" s="21"/>
      <c r="W24" s="21">
        <v>384879</v>
      </c>
      <c r="X24" s="21">
        <v>761000</v>
      </c>
      <c r="Y24" s="21">
        <v>-376121</v>
      </c>
      <c r="Z24" s="4">
        <v>-49.42</v>
      </c>
      <c r="AA24" s="19">
        <v>761000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3096110660</v>
      </c>
      <c r="D25" s="40">
        <f>+D5+D9+D15+D19+D24</f>
        <v>0</v>
      </c>
      <c r="E25" s="41">
        <f t="shared" si="4"/>
        <v>3400000100</v>
      </c>
      <c r="F25" s="42">
        <f t="shared" si="4"/>
        <v>3380600400</v>
      </c>
      <c r="G25" s="42">
        <f t="shared" si="4"/>
        <v>415420839</v>
      </c>
      <c r="H25" s="42">
        <f t="shared" si="4"/>
        <v>313928845</v>
      </c>
      <c r="I25" s="42">
        <f t="shared" si="4"/>
        <v>246640056</v>
      </c>
      <c r="J25" s="42">
        <f t="shared" si="4"/>
        <v>975989740</v>
      </c>
      <c r="K25" s="42">
        <f t="shared" si="4"/>
        <v>174965203</v>
      </c>
      <c r="L25" s="42">
        <f t="shared" si="4"/>
        <v>218279084</v>
      </c>
      <c r="M25" s="42">
        <f t="shared" si="4"/>
        <v>178670702</v>
      </c>
      <c r="N25" s="42">
        <f t="shared" si="4"/>
        <v>571914989</v>
      </c>
      <c r="O25" s="42">
        <f t="shared" si="4"/>
        <v>346542252</v>
      </c>
      <c r="P25" s="42">
        <f t="shared" si="4"/>
        <v>244760577</v>
      </c>
      <c r="Q25" s="42">
        <f t="shared" si="4"/>
        <v>330647105</v>
      </c>
      <c r="R25" s="42">
        <f t="shared" si="4"/>
        <v>921949934</v>
      </c>
      <c r="S25" s="42">
        <f t="shared" si="4"/>
        <v>201741224</v>
      </c>
      <c r="T25" s="42">
        <f t="shared" si="4"/>
        <v>192600908</v>
      </c>
      <c r="U25" s="42">
        <f t="shared" si="4"/>
        <v>224498725</v>
      </c>
      <c r="V25" s="42">
        <f t="shared" si="4"/>
        <v>618840857</v>
      </c>
      <c r="W25" s="42">
        <f t="shared" si="4"/>
        <v>3088695520</v>
      </c>
      <c r="X25" s="42">
        <f t="shared" si="4"/>
        <v>3380600398</v>
      </c>
      <c r="Y25" s="42">
        <f t="shared" si="4"/>
        <v>-291904878</v>
      </c>
      <c r="Z25" s="43">
        <f>+IF(X25&lt;&gt;0,+(Y25/X25)*100,0)</f>
        <v>-8.634705189430083</v>
      </c>
      <c r="AA25" s="40">
        <f>+AA5+AA9+AA15+AA19+AA24</f>
        <v>3380600400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570862431</v>
      </c>
      <c r="D28" s="19">
        <f>SUM(D29:D31)</f>
        <v>0</v>
      </c>
      <c r="E28" s="20">
        <f t="shared" si="5"/>
        <v>511252300</v>
      </c>
      <c r="F28" s="21">
        <f t="shared" si="5"/>
        <v>552206700</v>
      </c>
      <c r="G28" s="21">
        <f t="shared" si="5"/>
        <v>26061173</v>
      </c>
      <c r="H28" s="21">
        <f t="shared" si="5"/>
        <v>28979152</v>
      </c>
      <c r="I28" s="21">
        <f t="shared" si="5"/>
        <v>34747050</v>
      </c>
      <c r="J28" s="21">
        <f t="shared" si="5"/>
        <v>89787375</v>
      </c>
      <c r="K28" s="21">
        <f t="shared" si="5"/>
        <v>36541077</v>
      </c>
      <c r="L28" s="21">
        <f t="shared" si="5"/>
        <v>37331305</v>
      </c>
      <c r="M28" s="21">
        <f t="shared" si="5"/>
        <v>36712510</v>
      </c>
      <c r="N28" s="21">
        <f t="shared" si="5"/>
        <v>110584892</v>
      </c>
      <c r="O28" s="21">
        <f t="shared" si="5"/>
        <v>42849111</v>
      </c>
      <c r="P28" s="21">
        <f t="shared" si="5"/>
        <v>49391008</v>
      </c>
      <c r="Q28" s="21">
        <f t="shared" si="5"/>
        <v>43998863</v>
      </c>
      <c r="R28" s="21">
        <f t="shared" si="5"/>
        <v>136238982</v>
      </c>
      <c r="S28" s="21">
        <f t="shared" si="5"/>
        <v>29478697</v>
      </c>
      <c r="T28" s="21">
        <f t="shared" si="5"/>
        <v>37429532</v>
      </c>
      <c r="U28" s="21">
        <f t="shared" si="5"/>
        <v>50266698</v>
      </c>
      <c r="V28" s="21">
        <f t="shared" si="5"/>
        <v>117174927</v>
      </c>
      <c r="W28" s="21">
        <f t="shared" si="5"/>
        <v>453786176</v>
      </c>
      <c r="X28" s="21">
        <f t="shared" si="5"/>
        <v>552206769</v>
      </c>
      <c r="Y28" s="21">
        <f t="shared" si="5"/>
        <v>-98420593</v>
      </c>
      <c r="Z28" s="4">
        <f>+IF(X28&lt;&gt;0,+(Y28/X28)*100,0)</f>
        <v>-17.823141353053572</v>
      </c>
      <c r="AA28" s="19">
        <f>SUM(AA29:AA31)</f>
        <v>552206700</v>
      </c>
    </row>
    <row r="29" spans="1:27" ht="12.75">
      <c r="A29" s="5" t="s">
        <v>32</v>
      </c>
      <c r="B29" s="3"/>
      <c r="C29" s="22">
        <v>121074082</v>
      </c>
      <c r="D29" s="22"/>
      <c r="E29" s="23">
        <v>123870300</v>
      </c>
      <c r="F29" s="24">
        <v>138239700</v>
      </c>
      <c r="G29" s="24">
        <v>5906599</v>
      </c>
      <c r="H29" s="24">
        <v>7893580</v>
      </c>
      <c r="I29" s="24">
        <v>8082160</v>
      </c>
      <c r="J29" s="24">
        <v>21882339</v>
      </c>
      <c r="K29" s="24">
        <v>8170564</v>
      </c>
      <c r="L29" s="24">
        <v>8909141</v>
      </c>
      <c r="M29" s="24">
        <v>9133637</v>
      </c>
      <c r="N29" s="24">
        <v>26213342</v>
      </c>
      <c r="O29" s="24">
        <v>9925606</v>
      </c>
      <c r="P29" s="24">
        <v>13318927</v>
      </c>
      <c r="Q29" s="24">
        <v>8569468</v>
      </c>
      <c r="R29" s="24">
        <v>31814001</v>
      </c>
      <c r="S29" s="24">
        <v>6753504</v>
      </c>
      <c r="T29" s="24">
        <v>11711739</v>
      </c>
      <c r="U29" s="24">
        <v>8648645</v>
      </c>
      <c r="V29" s="24">
        <v>27113888</v>
      </c>
      <c r="W29" s="24">
        <v>107023570</v>
      </c>
      <c r="X29" s="24">
        <v>138239723</v>
      </c>
      <c r="Y29" s="24">
        <v>-31216153</v>
      </c>
      <c r="Z29" s="6">
        <v>-22.58</v>
      </c>
      <c r="AA29" s="22">
        <v>138239700</v>
      </c>
    </row>
    <row r="30" spans="1:27" ht="12.75">
      <c r="A30" s="5" t="s">
        <v>33</v>
      </c>
      <c r="B30" s="3"/>
      <c r="C30" s="25">
        <v>439325739</v>
      </c>
      <c r="D30" s="25"/>
      <c r="E30" s="26">
        <v>380554200</v>
      </c>
      <c r="F30" s="27">
        <v>406947100</v>
      </c>
      <c r="G30" s="27">
        <v>19890721</v>
      </c>
      <c r="H30" s="27">
        <v>20794984</v>
      </c>
      <c r="I30" s="27">
        <v>26432536</v>
      </c>
      <c r="J30" s="27">
        <v>67118241</v>
      </c>
      <c r="K30" s="27">
        <v>28154174</v>
      </c>
      <c r="L30" s="27">
        <v>28003767</v>
      </c>
      <c r="M30" s="27">
        <v>27217707</v>
      </c>
      <c r="N30" s="27">
        <v>83375648</v>
      </c>
      <c r="O30" s="27">
        <v>32639000</v>
      </c>
      <c r="P30" s="27">
        <v>35445971</v>
      </c>
      <c r="Q30" s="27">
        <v>35115198</v>
      </c>
      <c r="R30" s="27">
        <v>103200169</v>
      </c>
      <c r="S30" s="27">
        <v>21694706</v>
      </c>
      <c r="T30" s="27">
        <v>25333527</v>
      </c>
      <c r="U30" s="27">
        <v>40861707</v>
      </c>
      <c r="V30" s="27">
        <v>87889940</v>
      </c>
      <c r="W30" s="27">
        <v>341583998</v>
      </c>
      <c r="X30" s="27">
        <v>406947139</v>
      </c>
      <c r="Y30" s="27">
        <v>-65363141</v>
      </c>
      <c r="Z30" s="7">
        <v>-16.06</v>
      </c>
      <c r="AA30" s="25">
        <v>406947100</v>
      </c>
    </row>
    <row r="31" spans="1:27" ht="12.75">
      <c r="A31" s="5" t="s">
        <v>34</v>
      </c>
      <c r="B31" s="3"/>
      <c r="C31" s="22">
        <v>10462610</v>
      </c>
      <c r="D31" s="22"/>
      <c r="E31" s="23">
        <v>6827800</v>
      </c>
      <c r="F31" s="24">
        <v>7019900</v>
      </c>
      <c r="G31" s="24">
        <v>263853</v>
      </c>
      <c r="H31" s="24">
        <v>290588</v>
      </c>
      <c r="I31" s="24">
        <v>232354</v>
      </c>
      <c r="J31" s="24">
        <v>786795</v>
      </c>
      <c r="K31" s="24">
        <v>216339</v>
      </c>
      <c r="L31" s="24">
        <v>418397</v>
      </c>
      <c r="M31" s="24">
        <v>361166</v>
      </c>
      <c r="N31" s="24">
        <v>995902</v>
      </c>
      <c r="O31" s="24">
        <v>284505</v>
      </c>
      <c r="P31" s="24">
        <v>626110</v>
      </c>
      <c r="Q31" s="24">
        <v>314197</v>
      </c>
      <c r="R31" s="24">
        <v>1224812</v>
      </c>
      <c r="S31" s="24">
        <v>1030487</v>
      </c>
      <c r="T31" s="24">
        <v>384266</v>
      </c>
      <c r="U31" s="24">
        <v>756346</v>
      </c>
      <c r="V31" s="24">
        <v>2171099</v>
      </c>
      <c r="W31" s="24">
        <v>5178608</v>
      </c>
      <c r="X31" s="24">
        <v>7019907</v>
      </c>
      <c r="Y31" s="24">
        <v>-1841299</v>
      </c>
      <c r="Z31" s="6">
        <v>-26.23</v>
      </c>
      <c r="AA31" s="22">
        <v>7019900</v>
      </c>
    </row>
    <row r="32" spans="1:27" ht="12.75">
      <c r="A32" s="2" t="s">
        <v>35</v>
      </c>
      <c r="B32" s="3"/>
      <c r="C32" s="19">
        <f aca="true" t="shared" si="6" ref="C32:Y32">SUM(C33:C37)</f>
        <v>363805423</v>
      </c>
      <c r="D32" s="19">
        <f>SUM(D33:D37)</f>
        <v>0</v>
      </c>
      <c r="E32" s="20">
        <f t="shared" si="6"/>
        <v>369610800</v>
      </c>
      <c r="F32" s="21">
        <f t="shared" si="6"/>
        <v>386887200</v>
      </c>
      <c r="G32" s="21">
        <f t="shared" si="6"/>
        <v>24816023</v>
      </c>
      <c r="H32" s="21">
        <f t="shared" si="6"/>
        <v>30299459</v>
      </c>
      <c r="I32" s="21">
        <f t="shared" si="6"/>
        <v>26503505</v>
      </c>
      <c r="J32" s="21">
        <f t="shared" si="6"/>
        <v>81618987</v>
      </c>
      <c r="K32" s="21">
        <f t="shared" si="6"/>
        <v>24722691</v>
      </c>
      <c r="L32" s="21">
        <f t="shared" si="6"/>
        <v>31840991</v>
      </c>
      <c r="M32" s="21">
        <f t="shared" si="6"/>
        <v>32881718</v>
      </c>
      <c r="N32" s="21">
        <f t="shared" si="6"/>
        <v>89445400</v>
      </c>
      <c r="O32" s="21">
        <f t="shared" si="6"/>
        <v>26502012</v>
      </c>
      <c r="P32" s="21">
        <f t="shared" si="6"/>
        <v>38789827</v>
      </c>
      <c r="Q32" s="21">
        <f t="shared" si="6"/>
        <v>34575718</v>
      </c>
      <c r="R32" s="21">
        <f t="shared" si="6"/>
        <v>99867557</v>
      </c>
      <c r="S32" s="21">
        <f t="shared" si="6"/>
        <v>27710635</v>
      </c>
      <c r="T32" s="21">
        <f t="shared" si="6"/>
        <v>36906694</v>
      </c>
      <c r="U32" s="21">
        <f t="shared" si="6"/>
        <v>32464724</v>
      </c>
      <c r="V32" s="21">
        <f t="shared" si="6"/>
        <v>97082053</v>
      </c>
      <c r="W32" s="21">
        <f t="shared" si="6"/>
        <v>368013997</v>
      </c>
      <c r="X32" s="21">
        <f t="shared" si="6"/>
        <v>386887216</v>
      </c>
      <c r="Y32" s="21">
        <f t="shared" si="6"/>
        <v>-18873219</v>
      </c>
      <c r="Z32" s="4">
        <f>+IF(X32&lt;&gt;0,+(Y32/X32)*100,0)</f>
        <v>-4.878222442997444</v>
      </c>
      <c r="AA32" s="19">
        <f>SUM(AA33:AA37)</f>
        <v>386887200</v>
      </c>
    </row>
    <row r="33" spans="1:27" ht="12.75">
      <c r="A33" s="5" t="s">
        <v>36</v>
      </c>
      <c r="B33" s="3"/>
      <c r="C33" s="22">
        <v>113750942</v>
      </c>
      <c r="D33" s="22"/>
      <c r="E33" s="23">
        <v>110164300</v>
      </c>
      <c r="F33" s="24">
        <v>121892000</v>
      </c>
      <c r="G33" s="24">
        <v>8100879</v>
      </c>
      <c r="H33" s="24">
        <v>9220891</v>
      </c>
      <c r="I33" s="24">
        <v>8056523</v>
      </c>
      <c r="J33" s="24">
        <v>25378293</v>
      </c>
      <c r="K33" s="24">
        <v>6751629</v>
      </c>
      <c r="L33" s="24">
        <v>9178863</v>
      </c>
      <c r="M33" s="24">
        <v>11750658</v>
      </c>
      <c r="N33" s="24">
        <v>27681150</v>
      </c>
      <c r="O33" s="24">
        <v>6507473</v>
      </c>
      <c r="P33" s="24">
        <v>12786202</v>
      </c>
      <c r="Q33" s="24">
        <v>11255036</v>
      </c>
      <c r="R33" s="24">
        <v>30548711</v>
      </c>
      <c r="S33" s="24">
        <v>7873763</v>
      </c>
      <c r="T33" s="24">
        <v>11646314</v>
      </c>
      <c r="U33" s="24">
        <v>9458596</v>
      </c>
      <c r="V33" s="24">
        <v>28978673</v>
      </c>
      <c r="W33" s="24">
        <v>112586827</v>
      </c>
      <c r="X33" s="24">
        <v>121892011</v>
      </c>
      <c r="Y33" s="24">
        <v>-9305184</v>
      </c>
      <c r="Z33" s="6">
        <v>-7.63</v>
      </c>
      <c r="AA33" s="22">
        <v>121892000</v>
      </c>
    </row>
    <row r="34" spans="1:27" ht="12.75">
      <c r="A34" s="5" t="s">
        <v>37</v>
      </c>
      <c r="B34" s="3"/>
      <c r="C34" s="22">
        <v>133528711</v>
      </c>
      <c r="D34" s="22"/>
      <c r="E34" s="23">
        <v>141278200</v>
      </c>
      <c r="F34" s="24">
        <v>143426600</v>
      </c>
      <c r="G34" s="24">
        <v>8233413</v>
      </c>
      <c r="H34" s="24">
        <v>12003990</v>
      </c>
      <c r="I34" s="24">
        <v>9153635</v>
      </c>
      <c r="J34" s="24">
        <v>29391038</v>
      </c>
      <c r="K34" s="24">
        <v>9169368</v>
      </c>
      <c r="L34" s="24">
        <v>12692791</v>
      </c>
      <c r="M34" s="24">
        <v>11587731</v>
      </c>
      <c r="N34" s="24">
        <v>33449890</v>
      </c>
      <c r="O34" s="24">
        <v>10553089</v>
      </c>
      <c r="P34" s="24">
        <v>14712645</v>
      </c>
      <c r="Q34" s="24">
        <v>12675186</v>
      </c>
      <c r="R34" s="24">
        <v>37940920</v>
      </c>
      <c r="S34" s="24">
        <v>10155923</v>
      </c>
      <c r="T34" s="24">
        <v>10937243</v>
      </c>
      <c r="U34" s="24">
        <v>11884538</v>
      </c>
      <c r="V34" s="24">
        <v>32977704</v>
      </c>
      <c r="W34" s="24">
        <v>133759552</v>
      </c>
      <c r="X34" s="24">
        <v>143426608</v>
      </c>
      <c r="Y34" s="24">
        <v>-9667056</v>
      </c>
      <c r="Z34" s="6">
        <v>-6.74</v>
      </c>
      <c r="AA34" s="22">
        <v>143426600</v>
      </c>
    </row>
    <row r="35" spans="1:27" ht="12.75">
      <c r="A35" s="5" t="s">
        <v>38</v>
      </c>
      <c r="B35" s="3"/>
      <c r="C35" s="22">
        <v>91717336</v>
      </c>
      <c r="D35" s="22"/>
      <c r="E35" s="23">
        <v>102508900</v>
      </c>
      <c r="F35" s="24">
        <v>101356700</v>
      </c>
      <c r="G35" s="24">
        <v>7262297</v>
      </c>
      <c r="H35" s="24">
        <v>7840895</v>
      </c>
      <c r="I35" s="24">
        <v>8085261</v>
      </c>
      <c r="J35" s="24">
        <v>23188453</v>
      </c>
      <c r="K35" s="24">
        <v>7507819</v>
      </c>
      <c r="L35" s="24">
        <v>8571267</v>
      </c>
      <c r="M35" s="24">
        <v>8100835</v>
      </c>
      <c r="N35" s="24">
        <v>24179921</v>
      </c>
      <c r="O35" s="24">
        <v>8188173</v>
      </c>
      <c r="P35" s="24">
        <v>9033149</v>
      </c>
      <c r="Q35" s="24">
        <v>8310295</v>
      </c>
      <c r="R35" s="24">
        <v>25531617</v>
      </c>
      <c r="S35" s="24">
        <v>7512471</v>
      </c>
      <c r="T35" s="24">
        <v>7660936</v>
      </c>
      <c r="U35" s="24">
        <v>9072405</v>
      </c>
      <c r="V35" s="24">
        <v>24245812</v>
      </c>
      <c r="W35" s="24">
        <v>97145803</v>
      </c>
      <c r="X35" s="24">
        <v>101356689</v>
      </c>
      <c r="Y35" s="24">
        <v>-4210886</v>
      </c>
      <c r="Z35" s="6">
        <v>-4.15</v>
      </c>
      <c r="AA35" s="22">
        <v>101356700</v>
      </c>
    </row>
    <row r="36" spans="1:27" ht="12.75">
      <c r="A36" s="5" t="s">
        <v>39</v>
      </c>
      <c r="B36" s="3"/>
      <c r="C36" s="22">
        <v>24808434</v>
      </c>
      <c r="D36" s="22"/>
      <c r="E36" s="23">
        <v>15659400</v>
      </c>
      <c r="F36" s="24">
        <v>20211900</v>
      </c>
      <c r="G36" s="24">
        <v>1219434</v>
      </c>
      <c r="H36" s="24">
        <v>1233683</v>
      </c>
      <c r="I36" s="24">
        <v>1208086</v>
      </c>
      <c r="J36" s="24">
        <v>3661203</v>
      </c>
      <c r="K36" s="24">
        <v>1293875</v>
      </c>
      <c r="L36" s="24">
        <v>1398070</v>
      </c>
      <c r="M36" s="24">
        <v>1442494</v>
      </c>
      <c r="N36" s="24">
        <v>4134439</v>
      </c>
      <c r="O36" s="24">
        <v>1253277</v>
      </c>
      <c r="P36" s="24">
        <v>2257831</v>
      </c>
      <c r="Q36" s="24">
        <v>2335201</v>
      </c>
      <c r="R36" s="24">
        <v>5846309</v>
      </c>
      <c r="S36" s="24">
        <v>2168478</v>
      </c>
      <c r="T36" s="24">
        <v>6662201</v>
      </c>
      <c r="U36" s="24">
        <v>2049185</v>
      </c>
      <c r="V36" s="24">
        <v>10879864</v>
      </c>
      <c r="W36" s="24">
        <v>24521815</v>
      </c>
      <c r="X36" s="24">
        <v>20211908</v>
      </c>
      <c r="Y36" s="24">
        <v>4309907</v>
      </c>
      <c r="Z36" s="6">
        <v>21.32</v>
      </c>
      <c r="AA36" s="22">
        <v>20211900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315113794</v>
      </c>
      <c r="D38" s="19">
        <f>SUM(D39:D41)</f>
        <v>0</v>
      </c>
      <c r="E38" s="20">
        <f t="shared" si="7"/>
        <v>294146200</v>
      </c>
      <c r="F38" s="21">
        <f t="shared" si="7"/>
        <v>307129700</v>
      </c>
      <c r="G38" s="21">
        <f t="shared" si="7"/>
        <v>19108791</v>
      </c>
      <c r="H38" s="21">
        <f t="shared" si="7"/>
        <v>18561217</v>
      </c>
      <c r="I38" s="21">
        <f t="shared" si="7"/>
        <v>19331847</v>
      </c>
      <c r="J38" s="21">
        <f t="shared" si="7"/>
        <v>57001855</v>
      </c>
      <c r="K38" s="21">
        <f t="shared" si="7"/>
        <v>18846724</v>
      </c>
      <c r="L38" s="21">
        <f t="shared" si="7"/>
        <v>22751964</v>
      </c>
      <c r="M38" s="21">
        <f t="shared" si="7"/>
        <v>26285491</v>
      </c>
      <c r="N38" s="21">
        <f t="shared" si="7"/>
        <v>67884179</v>
      </c>
      <c r="O38" s="21">
        <f t="shared" si="7"/>
        <v>24178404</v>
      </c>
      <c r="P38" s="21">
        <f t="shared" si="7"/>
        <v>29419926</v>
      </c>
      <c r="Q38" s="21">
        <f t="shared" si="7"/>
        <v>24536461</v>
      </c>
      <c r="R38" s="21">
        <f t="shared" si="7"/>
        <v>78134791</v>
      </c>
      <c r="S38" s="21">
        <f t="shared" si="7"/>
        <v>20958532</v>
      </c>
      <c r="T38" s="21">
        <f t="shared" si="7"/>
        <v>7327390</v>
      </c>
      <c r="U38" s="21">
        <f t="shared" si="7"/>
        <v>21461946</v>
      </c>
      <c r="V38" s="21">
        <f t="shared" si="7"/>
        <v>49747868</v>
      </c>
      <c r="W38" s="21">
        <f t="shared" si="7"/>
        <v>252768693</v>
      </c>
      <c r="X38" s="21">
        <f t="shared" si="7"/>
        <v>307129707</v>
      </c>
      <c r="Y38" s="21">
        <f t="shared" si="7"/>
        <v>-54361014</v>
      </c>
      <c r="Z38" s="4">
        <f>+IF(X38&lt;&gt;0,+(Y38/X38)*100,0)</f>
        <v>-17.699692592745514</v>
      </c>
      <c r="AA38" s="19">
        <f>SUM(AA39:AA41)</f>
        <v>307129700</v>
      </c>
    </row>
    <row r="39" spans="1:27" ht="12.75">
      <c r="A39" s="5" t="s">
        <v>42</v>
      </c>
      <c r="B39" s="3"/>
      <c r="C39" s="22">
        <v>75345213</v>
      </c>
      <c r="D39" s="22"/>
      <c r="E39" s="23">
        <v>83189100</v>
      </c>
      <c r="F39" s="24">
        <v>84454400</v>
      </c>
      <c r="G39" s="24">
        <v>5253824</v>
      </c>
      <c r="H39" s="24">
        <v>5476681</v>
      </c>
      <c r="I39" s="24">
        <v>6317255</v>
      </c>
      <c r="J39" s="24">
        <v>17047760</v>
      </c>
      <c r="K39" s="24">
        <v>5712130</v>
      </c>
      <c r="L39" s="24">
        <v>6784675</v>
      </c>
      <c r="M39" s="24">
        <v>6822574</v>
      </c>
      <c r="N39" s="24">
        <v>19319379</v>
      </c>
      <c r="O39" s="24">
        <v>9415420</v>
      </c>
      <c r="P39" s="24">
        <v>5916003</v>
      </c>
      <c r="Q39" s="24">
        <v>6229333</v>
      </c>
      <c r="R39" s="24">
        <v>21560756</v>
      </c>
      <c r="S39" s="24">
        <v>5307786</v>
      </c>
      <c r="T39" s="24">
        <v>2592054</v>
      </c>
      <c r="U39" s="24">
        <v>6015142</v>
      </c>
      <c r="V39" s="24">
        <v>13914982</v>
      </c>
      <c r="W39" s="24">
        <v>71842877</v>
      </c>
      <c r="X39" s="24">
        <v>84454414</v>
      </c>
      <c r="Y39" s="24">
        <v>-12611537</v>
      </c>
      <c r="Z39" s="6">
        <v>-14.93</v>
      </c>
      <c r="AA39" s="22">
        <v>84454400</v>
      </c>
    </row>
    <row r="40" spans="1:27" ht="12.75">
      <c r="A40" s="5" t="s">
        <v>43</v>
      </c>
      <c r="B40" s="3"/>
      <c r="C40" s="22">
        <v>231590595</v>
      </c>
      <c r="D40" s="22"/>
      <c r="E40" s="23">
        <v>202252500</v>
      </c>
      <c r="F40" s="24">
        <v>214076900</v>
      </c>
      <c r="G40" s="24">
        <v>13407569</v>
      </c>
      <c r="H40" s="24">
        <v>12552043</v>
      </c>
      <c r="I40" s="24">
        <v>12446074</v>
      </c>
      <c r="J40" s="24">
        <v>38405686</v>
      </c>
      <c r="K40" s="24">
        <v>12426902</v>
      </c>
      <c r="L40" s="24">
        <v>15340045</v>
      </c>
      <c r="M40" s="24">
        <v>18971998</v>
      </c>
      <c r="N40" s="24">
        <v>46738945</v>
      </c>
      <c r="O40" s="24">
        <v>13836908</v>
      </c>
      <c r="P40" s="24">
        <v>22666379</v>
      </c>
      <c r="Q40" s="24">
        <v>17635570</v>
      </c>
      <c r="R40" s="24">
        <v>54138857</v>
      </c>
      <c r="S40" s="24">
        <v>15165755</v>
      </c>
      <c r="T40" s="24">
        <v>4237006</v>
      </c>
      <c r="U40" s="24">
        <v>14686190</v>
      </c>
      <c r="V40" s="24">
        <v>34088951</v>
      </c>
      <c r="W40" s="24">
        <v>173372439</v>
      </c>
      <c r="X40" s="24">
        <v>214076896</v>
      </c>
      <c r="Y40" s="24">
        <v>-40704457</v>
      </c>
      <c r="Z40" s="6">
        <v>-19.01</v>
      </c>
      <c r="AA40" s="22">
        <v>214076900</v>
      </c>
    </row>
    <row r="41" spans="1:27" ht="12.75">
      <c r="A41" s="5" t="s">
        <v>44</v>
      </c>
      <c r="B41" s="3"/>
      <c r="C41" s="22">
        <v>8177986</v>
      </c>
      <c r="D41" s="22"/>
      <c r="E41" s="23">
        <v>8704600</v>
      </c>
      <c r="F41" s="24">
        <v>8598400</v>
      </c>
      <c r="G41" s="24">
        <v>447398</v>
      </c>
      <c r="H41" s="24">
        <v>532493</v>
      </c>
      <c r="I41" s="24">
        <v>568518</v>
      </c>
      <c r="J41" s="24">
        <v>1548409</v>
      </c>
      <c r="K41" s="24">
        <v>707692</v>
      </c>
      <c r="L41" s="24">
        <v>627244</v>
      </c>
      <c r="M41" s="24">
        <v>490919</v>
      </c>
      <c r="N41" s="24">
        <v>1825855</v>
      </c>
      <c r="O41" s="24">
        <v>926076</v>
      </c>
      <c r="P41" s="24">
        <v>837544</v>
      </c>
      <c r="Q41" s="24">
        <v>671558</v>
      </c>
      <c r="R41" s="24">
        <v>2435178</v>
      </c>
      <c r="S41" s="24">
        <v>484991</v>
      </c>
      <c r="T41" s="24">
        <v>498330</v>
      </c>
      <c r="U41" s="24">
        <v>760614</v>
      </c>
      <c r="V41" s="24">
        <v>1743935</v>
      </c>
      <c r="W41" s="24">
        <v>7553377</v>
      </c>
      <c r="X41" s="24">
        <v>8598397</v>
      </c>
      <c r="Y41" s="24">
        <v>-1045020</v>
      </c>
      <c r="Z41" s="6">
        <v>-12.15</v>
      </c>
      <c r="AA41" s="22">
        <v>8598400</v>
      </c>
    </row>
    <row r="42" spans="1:27" ht="12.75">
      <c r="A42" s="2" t="s">
        <v>45</v>
      </c>
      <c r="B42" s="8"/>
      <c r="C42" s="19">
        <f aca="true" t="shared" si="8" ref="C42:Y42">SUM(C43:C46)</f>
        <v>1945776445</v>
      </c>
      <c r="D42" s="19">
        <f>SUM(D43:D46)</f>
        <v>0</v>
      </c>
      <c r="E42" s="20">
        <f t="shared" si="8"/>
        <v>2055375600</v>
      </c>
      <c r="F42" s="21">
        <f t="shared" si="8"/>
        <v>2076153300</v>
      </c>
      <c r="G42" s="21">
        <f t="shared" si="8"/>
        <v>74161957</v>
      </c>
      <c r="H42" s="21">
        <f t="shared" si="8"/>
        <v>176281700</v>
      </c>
      <c r="I42" s="21">
        <f t="shared" si="8"/>
        <v>300938483</v>
      </c>
      <c r="J42" s="21">
        <f t="shared" si="8"/>
        <v>551382140</v>
      </c>
      <c r="K42" s="21">
        <f t="shared" si="8"/>
        <v>101490439</v>
      </c>
      <c r="L42" s="21">
        <f t="shared" si="8"/>
        <v>153685791</v>
      </c>
      <c r="M42" s="21">
        <f t="shared" si="8"/>
        <v>270533994</v>
      </c>
      <c r="N42" s="21">
        <f t="shared" si="8"/>
        <v>525710224</v>
      </c>
      <c r="O42" s="21">
        <f t="shared" si="8"/>
        <v>41913766</v>
      </c>
      <c r="P42" s="21">
        <f t="shared" si="8"/>
        <v>180115721</v>
      </c>
      <c r="Q42" s="21">
        <f t="shared" si="8"/>
        <v>149287879</v>
      </c>
      <c r="R42" s="21">
        <f t="shared" si="8"/>
        <v>371317366</v>
      </c>
      <c r="S42" s="21">
        <f t="shared" si="8"/>
        <v>147212427</v>
      </c>
      <c r="T42" s="21">
        <f t="shared" si="8"/>
        <v>141870283</v>
      </c>
      <c r="U42" s="21">
        <f t="shared" si="8"/>
        <v>216290678</v>
      </c>
      <c r="V42" s="21">
        <f t="shared" si="8"/>
        <v>505373388</v>
      </c>
      <c r="W42" s="21">
        <f t="shared" si="8"/>
        <v>1953783118</v>
      </c>
      <c r="X42" s="21">
        <f t="shared" si="8"/>
        <v>2076153340</v>
      </c>
      <c r="Y42" s="21">
        <f t="shared" si="8"/>
        <v>-122370222</v>
      </c>
      <c r="Z42" s="4">
        <f>+IF(X42&lt;&gt;0,+(Y42/X42)*100,0)</f>
        <v>-5.894084008265016</v>
      </c>
      <c r="AA42" s="19">
        <f>SUM(AA43:AA46)</f>
        <v>2076153300</v>
      </c>
    </row>
    <row r="43" spans="1:27" ht="12.75">
      <c r="A43" s="5" t="s">
        <v>46</v>
      </c>
      <c r="B43" s="3"/>
      <c r="C43" s="22">
        <v>1045185218</v>
      </c>
      <c r="D43" s="22"/>
      <c r="E43" s="23">
        <v>1249597500</v>
      </c>
      <c r="F43" s="24">
        <v>1242132200</v>
      </c>
      <c r="G43" s="24">
        <v>12592749</v>
      </c>
      <c r="H43" s="24">
        <v>115912404</v>
      </c>
      <c r="I43" s="24">
        <v>234224034</v>
      </c>
      <c r="J43" s="24">
        <v>362729187</v>
      </c>
      <c r="K43" s="24">
        <v>43996682</v>
      </c>
      <c r="L43" s="24">
        <v>90558917</v>
      </c>
      <c r="M43" s="24">
        <v>168488134</v>
      </c>
      <c r="N43" s="24">
        <v>303043733</v>
      </c>
      <c r="O43" s="24">
        <v>16568434</v>
      </c>
      <c r="P43" s="24">
        <v>98428362</v>
      </c>
      <c r="Q43" s="24">
        <v>84843652</v>
      </c>
      <c r="R43" s="24">
        <v>199840448</v>
      </c>
      <c r="S43" s="24">
        <v>80181007</v>
      </c>
      <c r="T43" s="24">
        <v>54598963</v>
      </c>
      <c r="U43" s="24">
        <v>127805060</v>
      </c>
      <c r="V43" s="24">
        <v>262585030</v>
      </c>
      <c r="W43" s="24">
        <v>1128198398</v>
      </c>
      <c r="X43" s="24">
        <v>1242132224</v>
      </c>
      <c r="Y43" s="24">
        <v>-113933826</v>
      </c>
      <c r="Z43" s="6">
        <v>-9.17</v>
      </c>
      <c r="AA43" s="22">
        <v>1242132200</v>
      </c>
    </row>
    <row r="44" spans="1:27" ht="12.75">
      <c r="A44" s="5" t="s">
        <v>47</v>
      </c>
      <c r="B44" s="3"/>
      <c r="C44" s="22">
        <v>518042363</v>
      </c>
      <c r="D44" s="22"/>
      <c r="E44" s="23">
        <v>457148900</v>
      </c>
      <c r="F44" s="24">
        <v>458292400</v>
      </c>
      <c r="G44" s="24">
        <v>44789962</v>
      </c>
      <c r="H44" s="24">
        <v>30522820</v>
      </c>
      <c r="I44" s="24">
        <v>41029038</v>
      </c>
      <c r="J44" s="24">
        <v>116341820</v>
      </c>
      <c r="K44" s="24">
        <v>35477576</v>
      </c>
      <c r="L44" s="24">
        <v>31755754</v>
      </c>
      <c r="M44" s="24">
        <v>68612084</v>
      </c>
      <c r="N44" s="24">
        <v>135845414</v>
      </c>
      <c r="O44" s="24">
        <v>17711849</v>
      </c>
      <c r="P44" s="24">
        <v>44171108</v>
      </c>
      <c r="Q44" s="24">
        <v>36328251</v>
      </c>
      <c r="R44" s="24">
        <v>98211208</v>
      </c>
      <c r="S44" s="24">
        <v>33707406</v>
      </c>
      <c r="T44" s="24">
        <v>20060577</v>
      </c>
      <c r="U44" s="24">
        <v>24400652</v>
      </c>
      <c r="V44" s="24">
        <v>78168635</v>
      </c>
      <c r="W44" s="24">
        <v>428567077</v>
      </c>
      <c r="X44" s="24">
        <v>458292410</v>
      </c>
      <c r="Y44" s="24">
        <v>-29725333</v>
      </c>
      <c r="Z44" s="6">
        <v>-6.49</v>
      </c>
      <c r="AA44" s="22">
        <v>458292400</v>
      </c>
    </row>
    <row r="45" spans="1:27" ht="12.75">
      <c r="A45" s="5" t="s">
        <v>48</v>
      </c>
      <c r="B45" s="3"/>
      <c r="C45" s="25">
        <v>285700894</v>
      </c>
      <c r="D45" s="25"/>
      <c r="E45" s="26">
        <v>222889200</v>
      </c>
      <c r="F45" s="27">
        <v>264875200</v>
      </c>
      <c r="G45" s="27">
        <v>10299439</v>
      </c>
      <c r="H45" s="27">
        <v>23016668</v>
      </c>
      <c r="I45" s="27">
        <v>17898440</v>
      </c>
      <c r="J45" s="27">
        <v>51214547</v>
      </c>
      <c r="K45" s="27">
        <v>15189851</v>
      </c>
      <c r="L45" s="27">
        <v>22630213</v>
      </c>
      <c r="M45" s="27">
        <v>25292082</v>
      </c>
      <c r="N45" s="27">
        <v>63112146</v>
      </c>
      <c r="O45" s="27">
        <v>-3010037</v>
      </c>
      <c r="P45" s="27">
        <v>25087913</v>
      </c>
      <c r="Q45" s="27">
        <v>21525812</v>
      </c>
      <c r="R45" s="27">
        <v>43603688</v>
      </c>
      <c r="S45" s="27">
        <v>26582508</v>
      </c>
      <c r="T45" s="27">
        <v>60363754</v>
      </c>
      <c r="U45" s="27">
        <v>51913665</v>
      </c>
      <c r="V45" s="27">
        <v>138859927</v>
      </c>
      <c r="W45" s="27">
        <v>296790308</v>
      </c>
      <c r="X45" s="27">
        <v>264875205</v>
      </c>
      <c r="Y45" s="27">
        <v>31915103</v>
      </c>
      <c r="Z45" s="7">
        <v>12.05</v>
      </c>
      <c r="AA45" s="25">
        <v>264875200</v>
      </c>
    </row>
    <row r="46" spans="1:27" ht="12.75">
      <c r="A46" s="5" t="s">
        <v>49</v>
      </c>
      <c r="B46" s="3"/>
      <c r="C46" s="22">
        <v>96847970</v>
      </c>
      <c r="D46" s="22"/>
      <c r="E46" s="23">
        <v>125740000</v>
      </c>
      <c r="F46" s="24">
        <v>110853500</v>
      </c>
      <c r="G46" s="24">
        <v>6479807</v>
      </c>
      <c r="H46" s="24">
        <v>6829808</v>
      </c>
      <c r="I46" s="24">
        <v>7786971</v>
      </c>
      <c r="J46" s="24">
        <v>21096586</v>
      </c>
      <c r="K46" s="24">
        <v>6826330</v>
      </c>
      <c r="L46" s="24">
        <v>8740907</v>
      </c>
      <c r="M46" s="24">
        <v>8141694</v>
      </c>
      <c r="N46" s="24">
        <v>23708931</v>
      </c>
      <c r="O46" s="24">
        <v>10643520</v>
      </c>
      <c r="P46" s="24">
        <v>12428338</v>
      </c>
      <c r="Q46" s="24">
        <v>6590164</v>
      </c>
      <c r="R46" s="24">
        <v>29662022</v>
      </c>
      <c r="S46" s="24">
        <v>6741506</v>
      </c>
      <c r="T46" s="24">
        <v>6846989</v>
      </c>
      <c r="U46" s="24">
        <v>12171301</v>
      </c>
      <c r="V46" s="24">
        <v>25759796</v>
      </c>
      <c r="W46" s="24">
        <v>100227335</v>
      </c>
      <c r="X46" s="24">
        <v>110853501</v>
      </c>
      <c r="Y46" s="24">
        <v>-10626166</v>
      </c>
      <c r="Z46" s="6">
        <v>-9.59</v>
      </c>
      <c r="AA46" s="22">
        <v>110853500</v>
      </c>
    </row>
    <row r="47" spans="1:27" ht="12.75">
      <c r="A47" s="2" t="s">
        <v>50</v>
      </c>
      <c r="B47" s="8" t="s">
        <v>51</v>
      </c>
      <c r="C47" s="19">
        <v>4549302</v>
      </c>
      <c r="D47" s="19"/>
      <c r="E47" s="20">
        <v>3862000</v>
      </c>
      <c r="F47" s="21">
        <v>4249800</v>
      </c>
      <c r="G47" s="21">
        <v>264945</v>
      </c>
      <c r="H47" s="21">
        <v>245175</v>
      </c>
      <c r="I47" s="21">
        <v>191885</v>
      </c>
      <c r="J47" s="21">
        <v>702005</v>
      </c>
      <c r="K47" s="21">
        <v>190483</v>
      </c>
      <c r="L47" s="21">
        <v>276879</v>
      </c>
      <c r="M47" s="21">
        <v>792885</v>
      </c>
      <c r="N47" s="21">
        <v>1260247</v>
      </c>
      <c r="O47" s="21">
        <v>396449</v>
      </c>
      <c r="P47" s="21">
        <v>368721</v>
      </c>
      <c r="Q47" s="21">
        <v>286679</v>
      </c>
      <c r="R47" s="21">
        <v>1051849</v>
      </c>
      <c r="S47" s="21">
        <v>269159</v>
      </c>
      <c r="T47" s="21">
        <v>677906</v>
      </c>
      <c r="U47" s="21">
        <v>327840</v>
      </c>
      <c r="V47" s="21">
        <v>1274905</v>
      </c>
      <c r="W47" s="21">
        <v>4289006</v>
      </c>
      <c r="X47" s="21">
        <v>4249804</v>
      </c>
      <c r="Y47" s="21">
        <v>39202</v>
      </c>
      <c r="Z47" s="4">
        <v>0.92</v>
      </c>
      <c r="AA47" s="19">
        <v>4249800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3200107395</v>
      </c>
      <c r="D48" s="40">
        <f>+D28+D32+D38+D42+D47</f>
        <v>0</v>
      </c>
      <c r="E48" s="41">
        <f t="shared" si="9"/>
        <v>3234246900</v>
      </c>
      <c r="F48" s="42">
        <f t="shared" si="9"/>
        <v>3326626700</v>
      </c>
      <c r="G48" s="42">
        <f t="shared" si="9"/>
        <v>144412889</v>
      </c>
      <c r="H48" s="42">
        <f t="shared" si="9"/>
        <v>254366703</v>
      </c>
      <c r="I48" s="42">
        <f t="shared" si="9"/>
        <v>381712770</v>
      </c>
      <c r="J48" s="42">
        <f t="shared" si="9"/>
        <v>780492362</v>
      </c>
      <c r="K48" s="42">
        <f t="shared" si="9"/>
        <v>181791414</v>
      </c>
      <c r="L48" s="42">
        <f t="shared" si="9"/>
        <v>245886930</v>
      </c>
      <c r="M48" s="42">
        <f t="shared" si="9"/>
        <v>367206598</v>
      </c>
      <c r="N48" s="42">
        <f t="shared" si="9"/>
        <v>794884942</v>
      </c>
      <c r="O48" s="42">
        <f t="shared" si="9"/>
        <v>135839742</v>
      </c>
      <c r="P48" s="42">
        <f t="shared" si="9"/>
        <v>298085203</v>
      </c>
      <c r="Q48" s="42">
        <f t="shared" si="9"/>
        <v>252685600</v>
      </c>
      <c r="R48" s="42">
        <f t="shared" si="9"/>
        <v>686610545</v>
      </c>
      <c r="S48" s="42">
        <f t="shared" si="9"/>
        <v>225629450</v>
      </c>
      <c r="T48" s="42">
        <f t="shared" si="9"/>
        <v>224211805</v>
      </c>
      <c r="U48" s="42">
        <f t="shared" si="9"/>
        <v>320811886</v>
      </c>
      <c r="V48" s="42">
        <f t="shared" si="9"/>
        <v>770653141</v>
      </c>
      <c r="W48" s="42">
        <f t="shared" si="9"/>
        <v>3032640990</v>
      </c>
      <c r="X48" s="42">
        <f t="shared" si="9"/>
        <v>3326626836</v>
      </c>
      <c r="Y48" s="42">
        <f t="shared" si="9"/>
        <v>-293985846</v>
      </c>
      <c r="Z48" s="43">
        <f>+IF(X48&lt;&gt;0,+(Y48/X48)*100,0)</f>
        <v>-8.837355690712045</v>
      </c>
      <c r="AA48" s="40">
        <f>+AA28+AA32+AA38+AA42+AA47</f>
        <v>3326626700</v>
      </c>
    </row>
    <row r="49" spans="1:27" ht="12.75">
      <c r="A49" s="14" t="s">
        <v>76</v>
      </c>
      <c r="B49" s="15"/>
      <c r="C49" s="44">
        <f aca="true" t="shared" si="10" ref="C49:Y49">+C25-C48</f>
        <v>-103996735</v>
      </c>
      <c r="D49" s="44">
        <f>+D25-D48</f>
        <v>0</v>
      </c>
      <c r="E49" s="45">
        <f t="shared" si="10"/>
        <v>165753200</v>
      </c>
      <c r="F49" s="46">
        <f t="shared" si="10"/>
        <v>53973700</v>
      </c>
      <c r="G49" s="46">
        <f t="shared" si="10"/>
        <v>271007950</v>
      </c>
      <c r="H49" s="46">
        <f t="shared" si="10"/>
        <v>59562142</v>
      </c>
      <c r="I49" s="46">
        <f t="shared" si="10"/>
        <v>-135072714</v>
      </c>
      <c r="J49" s="46">
        <f t="shared" si="10"/>
        <v>195497378</v>
      </c>
      <c r="K49" s="46">
        <f t="shared" si="10"/>
        <v>-6826211</v>
      </c>
      <c r="L49" s="46">
        <f t="shared" si="10"/>
        <v>-27607846</v>
      </c>
      <c r="M49" s="46">
        <f t="shared" si="10"/>
        <v>-188535896</v>
      </c>
      <c r="N49" s="46">
        <f t="shared" si="10"/>
        <v>-222969953</v>
      </c>
      <c r="O49" s="46">
        <f t="shared" si="10"/>
        <v>210702510</v>
      </c>
      <c r="P49" s="46">
        <f t="shared" si="10"/>
        <v>-53324626</v>
      </c>
      <c r="Q49" s="46">
        <f t="shared" si="10"/>
        <v>77961505</v>
      </c>
      <c r="R49" s="46">
        <f t="shared" si="10"/>
        <v>235339389</v>
      </c>
      <c r="S49" s="46">
        <f t="shared" si="10"/>
        <v>-23888226</v>
      </c>
      <c r="T49" s="46">
        <f t="shared" si="10"/>
        <v>-31610897</v>
      </c>
      <c r="U49" s="46">
        <f t="shared" si="10"/>
        <v>-96313161</v>
      </c>
      <c r="V49" s="46">
        <f t="shared" si="10"/>
        <v>-151812284</v>
      </c>
      <c r="W49" s="46">
        <f t="shared" si="10"/>
        <v>56054530</v>
      </c>
      <c r="X49" s="46">
        <f>IF(F25=F48,0,X25-X48)</f>
        <v>53973562</v>
      </c>
      <c r="Y49" s="46">
        <f t="shared" si="10"/>
        <v>2080968</v>
      </c>
      <c r="Z49" s="47">
        <f>+IF(X49&lt;&gt;0,+(Y49/X49)*100,0)</f>
        <v>3.855532084393466</v>
      </c>
      <c r="AA49" s="44">
        <f>+AA25-AA48</f>
        <v>53973700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2551957013</v>
      </c>
      <c r="D5" s="19">
        <f>SUM(D6:D8)</f>
        <v>0</v>
      </c>
      <c r="E5" s="20">
        <f t="shared" si="0"/>
        <v>3150801864</v>
      </c>
      <c r="F5" s="21">
        <f t="shared" si="0"/>
        <v>3274244964</v>
      </c>
      <c r="G5" s="21">
        <f t="shared" si="0"/>
        <v>139722150</v>
      </c>
      <c r="H5" s="21">
        <f t="shared" si="0"/>
        <v>480690656</v>
      </c>
      <c r="I5" s="21">
        <f t="shared" si="0"/>
        <v>125922435</v>
      </c>
      <c r="J5" s="21">
        <f t="shared" si="0"/>
        <v>746335241</v>
      </c>
      <c r="K5" s="21">
        <f t="shared" si="0"/>
        <v>111746093</v>
      </c>
      <c r="L5" s="21">
        <f t="shared" si="0"/>
        <v>173044954</v>
      </c>
      <c r="M5" s="21">
        <f t="shared" si="0"/>
        <v>364835457</v>
      </c>
      <c r="N5" s="21">
        <f t="shared" si="0"/>
        <v>649626504</v>
      </c>
      <c r="O5" s="21">
        <f t="shared" si="0"/>
        <v>91065835</v>
      </c>
      <c r="P5" s="21">
        <f t="shared" si="0"/>
        <v>237791430</v>
      </c>
      <c r="Q5" s="21">
        <f t="shared" si="0"/>
        <v>331479462</v>
      </c>
      <c r="R5" s="21">
        <f t="shared" si="0"/>
        <v>660336727</v>
      </c>
      <c r="S5" s="21">
        <f t="shared" si="0"/>
        <v>188775944</v>
      </c>
      <c r="T5" s="21">
        <f t="shared" si="0"/>
        <v>178189126</v>
      </c>
      <c r="U5" s="21">
        <f t="shared" si="0"/>
        <v>320104734</v>
      </c>
      <c r="V5" s="21">
        <f t="shared" si="0"/>
        <v>687069804</v>
      </c>
      <c r="W5" s="21">
        <f t="shared" si="0"/>
        <v>2743368276</v>
      </c>
      <c r="X5" s="21">
        <f t="shared" si="0"/>
        <v>3274244964</v>
      </c>
      <c r="Y5" s="21">
        <f t="shared" si="0"/>
        <v>-530876688</v>
      </c>
      <c r="Z5" s="4">
        <f>+IF(X5&lt;&gt;0,+(Y5/X5)*100,0)</f>
        <v>-16.213713202186664</v>
      </c>
      <c r="AA5" s="19">
        <f>SUM(AA6:AA8)</f>
        <v>3274244964</v>
      </c>
    </row>
    <row r="6" spans="1:27" ht="12.75">
      <c r="A6" s="5" t="s">
        <v>32</v>
      </c>
      <c r="B6" s="3"/>
      <c r="C6" s="22"/>
      <c r="D6" s="22"/>
      <c r="E6" s="23">
        <v>2003988</v>
      </c>
      <c r="F6" s="24">
        <v>2003988</v>
      </c>
      <c r="G6" s="24"/>
      <c r="H6" s="24"/>
      <c r="I6" s="24"/>
      <c r="J6" s="24"/>
      <c r="K6" s="24"/>
      <c r="L6" s="24"/>
      <c r="M6" s="24"/>
      <c r="N6" s="24"/>
      <c r="O6" s="24">
        <v>-22802</v>
      </c>
      <c r="P6" s="24"/>
      <c r="Q6" s="24"/>
      <c r="R6" s="24">
        <v>-22802</v>
      </c>
      <c r="S6" s="24"/>
      <c r="T6" s="24"/>
      <c r="U6" s="24"/>
      <c r="V6" s="24"/>
      <c r="W6" s="24">
        <v>-22802</v>
      </c>
      <c r="X6" s="24">
        <v>2003988</v>
      </c>
      <c r="Y6" s="24">
        <v>-2026790</v>
      </c>
      <c r="Z6" s="6">
        <v>-101.14</v>
      </c>
      <c r="AA6" s="22">
        <v>2003988</v>
      </c>
    </row>
    <row r="7" spans="1:27" ht="12.75">
      <c r="A7" s="5" t="s">
        <v>33</v>
      </c>
      <c r="B7" s="3"/>
      <c r="C7" s="25">
        <v>2551957013</v>
      </c>
      <c r="D7" s="25"/>
      <c r="E7" s="26">
        <v>3148796880</v>
      </c>
      <c r="F7" s="27">
        <v>3272239980</v>
      </c>
      <c r="G7" s="27">
        <v>139722150</v>
      </c>
      <c r="H7" s="27">
        <v>480690656</v>
      </c>
      <c r="I7" s="27">
        <v>125922435</v>
      </c>
      <c r="J7" s="27">
        <v>746335241</v>
      </c>
      <c r="K7" s="27">
        <v>111746093</v>
      </c>
      <c r="L7" s="27">
        <v>173044954</v>
      </c>
      <c r="M7" s="27">
        <v>364835457</v>
      </c>
      <c r="N7" s="27">
        <v>649626504</v>
      </c>
      <c r="O7" s="27">
        <v>91088637</v>
      </c>
      <c r="P7" s="27">
        <v>237791430</v>
      </c>
      <c r="Q7" s="27">
        <v>331479462</v>
      </c>
      <c r="R7" s="27">
        <v>660359529</v>
      </c>
      <c r="S7" s="27">
        <v>188775944</v>
      </c>
      <c r="T7" s="27">
        <v>178189126</v>
      </c>
      <c r="U7" s="27">
        <v>320104734</v>
      </c>
      <c r="V7" s="27">
        <v>687069804</v>
      </c>
      <c r="W7" s="27">
        <v>2743391078</v>
      </c>
      <c r="X7" s="27">
        <v>3272239980</v>
      </c>
      <c r="Y7" s="27">
        <v>-528848902</v>
      </c>
      <c r="Z7" s="7">
        <v>-16.16</v>
      </c>
      <c r="AA7" s="25">
        <v>3272239980</v>
      </c>
    </row>
    <row r="8" spans="1:27" ht="12.75">
      <c r="A8" s="5" t="s">
        <v>34</v>
      </c>
      <c r="B8" s="3"/>
      <c r="C8" s="22"/>
      <c r="D8" s="22"/>
      <c r="E8" s="23">
        <v>996</v>
      </c>
      <c r="F8" s="24">
        <v>996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996</v>
      </c>
      <c r="Y8" s="24">
        <v>-996</v>
      </c>
      <c r="Z8" s="6">
        <v>-100</v>
      </c>
      <c r="AA8" s="22">
        <v>996</v>
      </c>
    </row>
    <row r="9" spans="1:27" ht="12.75">
      <c r="A9" s="2" t="s">
        <v>35</v>
      </c>
      <c r="B9" s="3"/>
      <c r="C9" s="19">
        <f aca="true" t="shared" si="1" ref="C9:Y9">SUM(C10:C14)</f>
        <v>11120498</v>
      </c>
      <c r="D9" s="19">
        <f>SUM(D10:D14)</f>
        <v>0</v>
      </c>
      <c r="E9" s="20">
        <f t="shared" si="1"/>
        <v>22790892</v>
      </c>
      <c r="F9" s="21">
        <f t="shared" si="1"/>
        <v>23319896</v>
      </c>
      <c r="G9" s="21">
        <f t="shared" si="1"/>
        <v>583506</v>
      </c>
      <c r="H9" s="21">
        <f t="shared" si="1"/>
        <v>627835</v>
      </c>
      <c r="I9" s="21">
        <f t="shared" si="1"/>
        <v>627781</v>
      </c>
      <c r="J9" s="21">
        <f t="shared" si="1"/>
        <v>1839122</v>
      </c>
      <c r="K9" s="21">
        <f t="shared" si="1"/>
        <v>890315</v>
      </c>
      <c r="L9" s="21">
        <f t="shared" si="1"/>
        <v>944466</v>
      </c>
      <c r="M9" s="21">
        <f t="shared" si="1"/>
        <v>554778</v>
      </c>
      <c r="N9" s="21">
        <f t="shared" si="1"/>
        <v>2389559</v>
      </c>
      <c r="O9" s="21">
        <f t="shared" si="1"/>
        <v>857934</v>
      </c>
      <c r="P9" s="21">
        <f t="shared" si="1"/>
        <v>569423</v>
      </c>
      <c r="Q9" s="21">
        <f t="shared" si="1"/>
        <v>602134</v>
      </c>
      <c r="R9" s="21">
        <f t="shared" si="1"/>
        <v>2029491</v>
      </c>
      <c r="S9" s="21">
        <f t="shared" si="1"/>
        <v>285209</v>
      </c>
      <c r="T9" s="21">
        <f t="shared" si="1"/>
        <v>312618</v>
      </c>
      <c r="U9" s="21">
        <f t="shared" si="1"/>
        <v>445442</v>
      </c>
      <c r="V9" s="21">
        <f t="shared" si="1"/>
        <v>1043269</v>
      </c>
      <c r="W9" s="21">
        <f t="shared" si="1"/>
        <v>7301441</v>
      </c>
      <c r="X9" s="21">
        <f t="shared" si="1"/>
        <v>23319896</v>
      </c>
      <c r="Y9" s="21">
        <f t="shared" si="1"/>
        <v>-16018455</v>
      </c>
      <c r="Z9" s="4">
        <f>+IF(X9&lt;&gt;0,+(Y9/X9)*100,0)</f>
        <v>-68.69007906381744</v>
      </c>
      <c r="AA9" s="19">
        <f>SUM(AA10:AA14)</f>
        <v>23319896</v>
      </c>
    </row>
    <row r="10" spans="1:27" ht="12.75">
      <c r="A10" s="5" t="s">
        <v>36</v>
      </c>
      <c r="B10" s="3"/>
      <c r="C10" s="22">
        <v>1630024</v>
      </c>
      <c r="D10" s="22"/>
      <c r="E10" s="23">
        <v>1700964</v>
      </c>
      <c r="F10" s="24">
        <v>8575964</v>
      </c>
      <c r="G10" s="24">
        <v>219400</v>
      </c>
      <c r="H10" s="24">
        <v>182071</v>
      </c>
      <c r="I10" s="24">
        <v>216694</v>
      </c>
      <c r="J10" s="24">
        <v>618165</v>
      </c>
      <c r="K10" s="24">
        <v>246522</v>
      </c>
      <c r="L10" s="24">
        <v>129860</v>
      </c>
      <c r="M10" s="24">
        <v>114744</v>
      </c>
      <c r="N10" s="24">
        <v>491126</v>
      </c>
      <c r="O10" s="24">
        <v>200377</v>
      </c>
      <c r="P10" s="24">
        <v>103885</v>
      </c>
      <c r="Q10" s="24">
        <v>150048</v>
      </c>
      <c r="R10" s="24">
        <v>454310</v>
      </c>
      <c r="S10" s="24">
        <v>91764</v>
      </c>
      <c r="T10" s="24">
        <v>73914</v>
      </c>
      <c r="U10" s="24">
        <v>121930</v>
      </c>
      <c r="V10" s="24">
        <v>287608</v>
      </c>
      <c r="W10" s="24">
        <v>1851209</v>
      </c>
      <c r="X10" s="24">
        <v>8575964</v>
      </c>
      <c r="Y10" s="24">
        <v>-6724755</v>
      </c>
      <c r="Z10" s="6">
        <v>-78.41</v>
      </c>
      <c r="AA10" s="22">
        <v>8575964</v>
      </c>
    </row>
    <row r="11" spans="1:27" ht="12.75">
      <c r="A11" s="5" t="s">
        <v>37</v>
      </c>
      <c r="B11" s="3"/>
      <c r="C11" s="22">
        <v>8652339</v>
      </c>
      <c r="D11" s="22"/>
      <c r="E11" s="23">
        <v>11874948</v>
      </c>
      <c r="F11" s="24">
        <v>13444956</v>
      </c>
      <c r="G11" s="24">
        <v>230736</v>
      </c>
      <c r="H11" s="24">
        <v>279743</v>
      </c>
      <c r="I11" s="24">
        <v>245736</v>
      </c>
      <c r="J11" s="24">
        <v>756215</v>
      </c>
      <c r="K11" s="24">
        <v>495557</v>
      </c>
      <c r="L11" s="24">
        <v>667929</v>
      </c>
      <c r="M11" s="24">
        <v>298148</v>
      </c>
      <c r="N11" s="24">
        <v>1461634</v>
      </c>
      <c r="O11" s="24">
        <v>404017</v>
      </c>
      <c r="P11" s="24">
        <v>285479</v>
      </c>
      <c r="Q11" s="24">
        <v>200576</v>
      </c>
      <c r="R11" s="24">
        <v>890072</v>
      </c>
      <c r="S11" s="24">
        <v>102790</v>
      </c>
      <c r="T11" s="24">
        <v>145440</v>
      </c>
      <c r="U11" s="24">
        <v>168762</v>
      </c>
      <c r="V11" s="24">
        <v>416992</v>
      </c>
      <c r="W11" s="24">
        <v>3524913</v>
      </c>
      <c r="X11" s="24">
        <v>13444956</v>
      </c>
      <c r="Y11" s="24">
        <v>-9920043</v>
      </c>
      <c r="Z11" s="6">
        <v>-73.78</v>
      </c>
      <c r="AA11" s="22">
        <v>13444956</v>
      </c>
    </row>
    <row r="12" spans="1:27" ht="12.75">
      <c r="A12" s="5" t="s">
        <v>38</v>
      </c>
      <c r="B12" s="3"/>
      <c r="C12" s="22">
        <v>532618</v>
      </c>
      <c r="D12" s="22"/>
      <c r="E12" s="23">
        <v>354000</v>
      </c>
      <c r="F12" s="24">
        <v>324000</v>
      </c>
      <c r="G12" s="24">
        <v>48042</v>
      </c>
      <c r="H12" s="24">
        <v>80917</v>
      </c>
      <c r="I12" s="24">
        <v>80247</v>
      </c>
      <c r="J12" s="24">
        <v>209206</v>
      </c>
      <c r="K12" s="24">
        <v>57531</v>
      </c>
      <c r="L12" s="24">
        <v>56022</v>
      </c>
      <c r="M12" s="24">
        <v>51231</v>
      </c>
      <c r="N12" s="24">
        <v>164784</v>
      </c>
      <c r="O12" s="24">
        <v>162885</v>
      </c>
      <c r="P12" s="24">
        <v>89404</v>
      </c>
      <c r="Q12" s="24">
        <v>160855</v>
      </c>
      <c r="R12" s="24">
        <v>413144</v>
      </c>
      <c r="S12" s="24"/>
      <c r="T12" s="24">
        <v>2609</v>
      </c>
      <c r="U12" s="24">
        <v>64095</v>
      </c>
      <c r="V12" s="24">
        <v>66704</v>
      </c>
      <c r="W12" s="24">
        <v>853838</v>
      </c>
      <c r="X12" s="24">
        <v>324000</v>
      </c>
      <c r="Y12" s="24">
        <v>529838</v>
      </c>
      <c r="Z12" s="6">
        <v>163.53</v>
      </c>
      <c r="AA12" s="22">
        <v>324000</v>
      </c>
    </row>
    <row r="13" spans="1:27" ht="12.75">
      <c r="A13" s="5" t="s">
        <v>39</v>
      </c>
      <c r="B13" s="3"/>
      <c r="C13" s="22">
        <v>305517</v>
      </c>
      <c r="D13" s="22"/>
      <c r="E13" s="23">
        <v>8857992</v>
      </c>
      <c r="F13" s="24">
        <v>971988</v>
      </c>
      <c r="G13" s="24">
        <v>85104</v>
      </c>
      <c r="H13" s="24">
        <v>85104</v>
      </c>
      <c r="I13" s="24">
        <v>85104</v>
      </c>
      <c r="J13" s="24">
        <v>255312</v>
      </c>
      <c r="K13" s="24">
        <v>90655</v>
      </c>
      <c r="L13" s="24">
        <v>90655</v>
      </c>
      <c r="M13" s="24">
        <v>90655</v>
      </c>
      <c r="N13" s="24">
        <v>271965</v>
      </c>
      <c r="O13" s="24">
        <v>90655</v>
      </c>
      <c r="P13" s="24">
        <v>90655</v>
      </c>
      <c r="Q13" s="24">
        <v>90655</v>
      </c>
      <c r="R13" s="24">
        <v>271965</v>
      </c>
      <c r="S13" s="24">
        <v>90655</v>
      </c>
      <c r="T13" s="24">
        <v>90655</v>
      </c>
      <c r="U13" s="24">
        <v>90655</v>
      </c>
      <c r="V13" s="24">
        <v>271965</v>
      </c>
      <c r="W13" s="24">
        <v>1071207</v>
      </c>
      <c r="X13" s="24">
        <v>971988</v>
      </c>
      <c r="Y13" s="24">
        <v>99219</v>
      </c>
      <c r="Z13" s="6">
        <v>10.21</v>
      </c>
      <c r="AA13" s="22">
        <v>971988</v>
      </c>
    </row>
    <row r="14" spans="1:27" ht="12.75">
      <c r="A14" s="5" t="s">
        <v>40</v>
      </c>
      <c r="B14" s="3"/>
      <c r="C14" s="25"/>
      <c r="D14" s="25"/>
      <c r="E14" s="26">
        <v>2988</v>
      </c>
      <c r="F14" s="27">
        <v>2988</v>
      </c>
      <c r="G14" s="27">
        <v>224</v>
      </c>
      <c r="H14" s="27"/>
      <c r="I14" s="27"/>
      <c r="J14" s="27">
        <v>224</v>
      </c>
      <c r="K14" s="27">
        <v>50</v>
      </c>
      <c r="L14" s="27"/>
      <c r="M14" s="27"/>
      <c r="N14" s="27">
        <v>50</v>
      </c>
      <c r="O14" s="27"/>
      <c r="P14" s="27"/>
      <c r="Q14" s="27"/>
      <c r="R14" s="27"/>
      <c r="S14" s="27"/>
      <c r="T14" s="27"/>
      <c r="U14" s="27"/>
      <c r="V14" s="27"/>
      <c r="W14" s="27">
        <v>274</v>
      </c>
      <c r="X14" s="27">
        <v>2988</v>
      </c>
      <c r="Y14" s="27">
        <v>-2714</v>
      </c>
      <c r="Z14" s="7">
        <v>-90.83</v>
      </c>
      <c r="AA14" s="25">
        <v>2988</v>
      </c>
    </row>
    <row r="15" spans="1:27" ht="12.75">
      <c r="A15" s="2" t="s">
        <v>41</v>
      </c>
      <c r="B15" s="8"/>
      <c r="C15" s="19">
        <f aca="true" t="shared" si="2" ref="C15:Y15">SUM(C16:C18)</f>
        <v>89274619</v>
      </c>
      <c r="D15" s="19">
        <f>SUM(D16:D18)</f>
        <v>0</v>
      </c>
      <c r="E15" s="20">
        <f t="shared" si="2"/>
        <v>123099912</v>
      </c>
      <c r="F15" s="21">
        <f t="shared" si="2"/>
        <v>181123908</v>
      </c>
      <c r="G15" s="21">
        <f t="shared" si="2"/>
        <v>11276021</v>
      </c>
      <c r="H15" s="21">
        <f t="shared" si="2"/>
        <v>10787283</v>
      </c>
      <c r="I15" s="21">
        <f t="shared" si="2"/>
        <v>9997376</v>
      </c>
      <c r="J15" s="21">
        <f t="shared" si="2"/>
        <v>32060680</v>
      </c>
      <c r="K15" s="21">
        <f t="shared" si="2"/>
        <v>13402446</v>
      </c>
      <c r="L15" s="21">
        <f t="shared" si="2"/>
        <v>15614053</v>
      </c>
      <c r="M15" s="21">
        <f t="shared" si="2"/>
        <v>11066946</v>
      </c>
      <c r="N15" s="21">
        <f t="shared" si="2"/>
        <v>40083445</v>
      </c>
      <c r="O15" s="21">
        <f t="shared" si="2"/>
        <v>22644977</v>
      </c>
      <c r="P15" s="21">
        <f t="shared" si="2"/>
        <v>12224237</v>
      </c>
      <c r="Q15" s="21">
        <f t="shared" si="2"/>
        <v>10127489</v>
      </c>
      <c r="R15" s="21">
        <f t="shared" si="2"/>
        <v>44996703</v>
      </c>
      <c r="S15" s="21">
        <f t="shared" si="2"/>
        <v>302695</v>
      </c>
      <c r="T15" s="21">
        <f t="shared" si="2"/>
        <v>709098</v>
      </c>
      <c r="U15" s="21">
        <f t="shared" si="2"/>
        <v>46360240</v>
      </c>
      <c r="V15" s="21">
        <f t="shared" si="2"/>
        <v>47372033</v>
      </c>
      <c r="W15" s="21">
        <f t="shared" si="2"/>
        <v>164512861</v>
      </c>
      <c r="X15" s="21">
        <f t="shared" si="2"/>
        <v>181123908</v>
      </c>
      <c r="Y15" s="21">
        <f t="shared" si="2"/>
        <v>-16611047</v>
      </c>
      <c r="Z15" s="4">
        <f>+IF(X15&lt;&gt;0,+(Y15/X15)*100,0)</f>
        <v>-9.171095734087187</v>
      </c>
      <c r="AA15" s="19">
        <f>SUM(AA16:AA18)</f>
        <v>181123908</v>
      </c>
    </row>
    <row r="16" spans="1:27" ht="12.75">
      <c r="A16" s="5" t="s">
        <v>42</v>
      </c>
      <c r="B16" s="3"/>
      <c r="C16" s="22">
        <v>18940312</v>
      </c>
      <c r="D16" s="22"/>
      <c r="E16" s="23">
        <v>53480928</v>
      </c>
      <c r="F16" s="24">
        <v>83455932</v>
      </c>
      <c r="G16" s="24">
        <v>961267</v>
      </c>
      <c r="H16" s="24">
        <v>1673992</v>
      </c>
      <c r="I16" s="24">
        <v>1350051</v>
      </c>
      <c r="J16" s="24">
        <v>3985310</v>
      </c>
      <c r="K16" s="24">
        <v>1572519</v>
      </c>
      <c r="L16" s="24">
        <v>1611182</v>
      </c>
      <c r="M16" s="24">
        <v>598358</v>
      </c>
      <c r="N16" s="24">
        <v>3782059</v>
      </c>
      <c r="O16" s="24">
        <v>1710659</v>
      </c>
      <c r="P16" s="24">
        <v>1179678</v>
      </c>
      <c r="Q16" s="24">
        <v>892888</v>
      </c>
      <c r="R16" s="24">
        <v>3783225</v>
      </c>
      <c r="S16" s="24">
        <v>302695</v>
      </c>
      <c r="T16" s="24">
        <v>422568</v>
      </c>
      <c r="U16" s="24">
        <v>773497</v>
      </c>
      <c r="V16" s="24">
        <v>1498760</v>
      </c>
      <c r="W16" s="24">
        <v>13049354</v>
      </c>
      <c r="X16" s="24">
        <v>83455932</v>
      </c>
      <c r="Y16" s="24">
        <v>-70406578</v>
      </c>
      <c r="Z16" s="6">
        <v>-84.36</v>
      </c>
      <c r="AA16" s="22">
        <v>83455932</v>
      </c>
    </row>
    <row r="17" spans="1:27" ht="12.75">
      <c r="A17" s="5" t="s">
        <v>43</v>
      </c>
      <c r="B17" s="3"/>
      <c r="C17" s="22">
        <v>70334307</v>
      </c>
      <c r="D17" s="22"/>
      <c r="E17" s="23">
        <v>66161976</v>
      </c>
      <c r="F17" s="24">
        <v>95780976</v>
      </c>
      <c r="G17" s="24">
        <v>10314754</v>
      </c>
      <c r="H17" s="24">
        <v>9113291</v>
      </c>
      <c r="I17" s="24">
        <v>8647325</v>
      </c>
      <c r="J17" s="24">
        <v>28075370</v>
      </c>
      <c r="K17" s="24">
        <v>11829927</v>
      </c>
      <c r="L17" s="24">
        <v>14002871</v>
      </c>
      <c r="M17" s="24">
        <v>10468588</v>
      </c>
      <c r="N17" s="24">
        <v>36301386</v>
      </c>
      <c r="O17" s="24">
        <v>20934318</v>
      </c>
      <c r="P17" s="24">
        <v>11044559</v>
      </c>
      <c r="Q17" s="24">
        <v>9234601</v>
      </c>
      <c r="R17" s="24">
        <v>41213478</v>
      </c>
      <c r="S17" s="24"/>
      <c r="T17" s="24">
        <v>286530</v>
      </c>
      <c r="U17" s="24">
        <v>45586743</v>
      </c>
      <c r="V17" s="24">
        <v>45873273</v>
      </c>
      <c r="W17" s="24">
        <v>151463507</v>
      </c>
      <c r="X17" s="24">
        <v>95780976</v>
      </c>
      <c r="Y17" s="24">
        <v>55682531</v>
      </c>
      <c r="Z17" s="6">
        <v>58.14</v>
      </c>
      <c r="AA17" s="22">
        <v>95780976</v>
      </c>
    </row>
    <row r="18" spans="1:27" ht="12.75">
      <c r="A18" s="5" t="s">
        <v>44</v>
      </c>
      <c r="B18" s="3"/>
      <c r="C18" s="22"/>
      <c r="D18" s="22"/>
      <c r="E18" s="23">
        <v>3457008</v>
      </c>
      <c r="F18" s="24">
        <v>1887000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1887000</v>
      </c>
      <c r="Y18" s="24">
        <v>-1887000</v>
      </c>
      <c r="Z18" s="6">
        <v>-100</v>
      </c>
      <c r="AA18" s="22">
        <v>1887000</v>
      </c>
    </row>
    <row r="19" spans="1:27" ht="12.75">
      <c r="A19" s="2" t="s">
        <v>45</v>
      </c>
      <c r="B19" s="8"/>
      <c r="C19" s="19">
        <f aca="true" t="shared" si="3" ref="C19:Y19">SUM(C20:C23)</f>
        <v>1508065830</v>
      </c>
      <c r="D19" s="19">
        <f>SUM(D20:D23)</f>
        <v>0</v>
      </c>
      <c r="E19" s="20">
        <f t="shared" si="3"/>
        <v>1766230956</v>
      </c>
      <c r="F19" s="21">
        <f t="shared" si="3"/>
        <v>1766230956</v>
      </c>
      <c r="G19" s="21">
        <f t="shared" si="3"/>
        <v>117801079</v>
      </c>
      <c r="H19" s="21">
        <f t="shared" si="3"/>
        <v>118839633</v>
      </c>
      <c r="I19" s="21">
        <f t="shared" si="3"/>
        <v>130485038</v>
      </c>
      <c r="J19" s="21">
        <f t="shared" si="3"/>
        <v>367125750</v>
      </c>
      <c r="K19" s="21">
        <f t="shared" si="3"/>
        <v>159811505</v>
      </c>
      <c r="L19" s="21">
        <f t="shared" si="3"/>
        <v>113336553</v>
      </c>
      <c r="M19" s="21">
        <f t="shared" si="3"/>
        <v>177617751</v>
      </c>
      <c r="N19" s="21">
        <f t="shared" si="3"/>
        <v>450765809</v>
      </c>
      <c r="O19" s="21">
        <f t="shared" si="3"/>
        <v>66973514</v>
      </c>
      <c r="P19" s="21">
        <f t="shared" si="3"/>
        <v>106381075</v>
      </c>
      <c r="Q19" s="21">
        <f t="shared" si="3"/>
        <v>144590335</v>
      </c>
      <c r="R19" s="21">
        <f t="shared" si="3"/>
        <v>317944924</v>
      </c>
      <c r="S19" s="21">
        <f t="shared" si="3"/>
        <v>94219505</v>
      </c>
      <c r="T19" s="21">
        <f t="shared" si="3"/>
        <v>110786715</v>
      </c>
      <c r="U19" s="21">
        <f t="shared" si="3"/>
        <v>150544322</v>
      </c>
      <c r="V19" s="21">
        <f t="shared" si="3"/>
        <v>355550542</v>
      </c>
      <c r="W19" s="21">
        <f t="shared" si="3"/>
        <v>1491387025</v>
      </c>
      <c r="X19" s="21">
        <f t="shared" si="3"/>
        <v>1766230956</v>
      </c>
      <c r="Y19" s="21">
        <f t="shared" si="3"/>
        <v>-274843931</v>
      </c>
      <c r="Z19" s="4">
        <f>+IF(X19&lt;&gt;0,+(Y19/X19)*100,0)</f>
        <v>-15.561041440607612</v>
      </c>
      <c r="AA19" s="19">
        <f>SUM(AA20:AA23)</f>
        <v>1766230956</v>
      </c>
    </row>
    <row r="20" spans="1:27" ht="12.75">
      <c r="A20" s="5" t="s">
        <v>46</v>
      </c>
      <c r="B20" s="3"/>
      <c r="C20" s="22">
        <v>989744685</v>
      </c>
      <c r="D20" s="22"/>
      <c r="E20" s="23">
        <v>1192843992</v>
      </c>
      <c r="F20" s="24">
        <v>1192843992</v>
      </c>
      <c r="G20" s="24">
        <v>73884282</v>
      </c>
      <c r="H20" s="24">
        <v>72257833</v>
      </c>
      <c r="I20" s="24">
        <v>90892986</v>
      </c>
      <c r="J20" s="24">
        <v>237035101</v>
      </c>
      <c r="K20" s="24">
        <v>121593266</v>
      </c>
      <c r="L20" s="24">
        <v>70290723</v>
      </c>
      <c r="M20" s="24">
        <v>72755290</v>
      </c>
      <c r="N20" s="24">
        <v>264639279</v>
      </c>
      <c r="O20" s="24">
        <v>103613388</v>
      </c>
      <c r="P20" s="24">
        <v>64846034</v>
      </c>
      <c r="Q20" s="24">
        <v>103003417</v>
      </c>
      <c r="R20" s="24">
        <v>271462839</v>
      </c>
      <c r="S20" s="24">
        <v>55855612</v>
      </c>
      <c r="T20" s="24">
        <v>70854677</v>
      </c>
      <c r="U20" s="24">
        <v>117470497</v>
      </c>
      <c r="V20" s="24">
        <v>244180786</v>
      </c>
      <c r="W20" s="24">
        <v>1017318005</v>
      </c>
      <c r="X20" s="24">
        <v>1192843992</v>
      </c>
      <c r="Y20" s="24">
        <v>-175525987</v>
      </c>
      <c r="Z20" s="6">
        <v>-14.71</v>
      </c>
      <c r="AA20" s="22">
        <v>1192843992</v>
      </c>
    </row>
    <row r="21" spans="1:27" ht="12.75">
      <c r="A21" s="5" t="s">
        <v>47</v>
      </c>
      <c r="B21" s="3"/>
      <c r="C21" s="22">
        <v>308334113</v>
      </c>
      <c r="D21" s="22"/>
      <c r="E21" s="23">
        <v>310981968</v>
      </c>
      <c r="F21" s="24">
        <v>310981968</v>
      </c>
      <c r="G21" s="24">
        <v>24678727</v>
      </c>
      <c r="H21" s="24">
        <v>29086761</v>
      </c>
      <c r="I21" s="24">
        <v>19535035</v>
      </c>
      <c r="J21" s="24">
        <v>73300523</v>
      </c>
      <c r="K21" s="24">
        <v>23141992</v>
      </c>
      <c r="L21" s="24">
        <v>25112336</v>
      </c>
      <c r="M21" s="24">
        <v>91163713</v>
      </c>
      <c r="N21" s="24">
        <v>139418041</v>
      </c>
      <c r="O21" s="24">
        <v>-58808042</v>
      </c>
      <c r="P21" s="24">
        <v>16327691</v>
      </c>
      <c r="Q21" s="24">
        <v>21679041</v>
      </c>
      <c r="R21" s="24">
        <v>-20801310</v>
      </c>
      <c r="S21" s="24">
        <v>20577340</v>
      </c>
      <c r="T21" s="24">
        <v>20062191</v>
      </c>
      <c r="U21" s="24">
        <v>13022914</v>
      </c>
      <c r="V21" s="24">
        <v>53662445</v>
      </c>
      <c r="W21" s="24">
        <v>245579699</v>
      </c>
      <c r="X21" s="24">
        <v>310981968</v>
      </c>
      <c r="Y21" s="24">
        <v>-65402269</v>
      </c>
      <c r="Z21" s="6">
        <v>-21.03</v>
      </c>
      <c r="AA21" s="22">
        <v>310981968</v>
      </c>
    </row>
    <row r="22" spans="1:27" ht="12.75">
      <c r="A22" s="5" t="s">
        <v>48</v>
      </c>
      <c r="B22" s="3"/>
      <c r="C22" s="25">
        <v>107293394</v>
      </c>
      <c r="D22" s="25"/>
      <c r="E22" s="26">
        <v>133774008</v>
      </c>
      <c r="F22" s="27">
        <v>133774008</v>
      </c>
      <c r="G22" s="27">
        <v>9628084</v>
      </c>
      <c r="H22" s="27">
        <v>8348655</v>
      </c>
      <c r="I22" s="27">
        <v>10014851</v>
      </c>
      <c r="J22" s="27">
        <v>27991590</v>
      </c>
      <c r="K22" s="27">
        <v>6101092</v>
      </c>
      <c r="L22" s="27">
        <v>8472441</v>
      </c>
      <c r="M22" s="27">
        <v>5806303</v>
      </c>
      <c r="N22" s="27">
        <v>20379836</v>
      </c>
      <c r="O22" s="27">
        <v>11152123</v>
      </c>
      <c r="P22" s="27">
        <v>14243686</v>
      </c>
      <c r="Q22" s="27">
        <v>10330294</v>
      </c>
      <c r="R22" s="27">
        <v>35726103</v>
      </c>
      <c r="S22" s="27">
        <v>8408284</v>
      </c>
      <c r="T22" s="27">
        <v>10170252</v>
      </c>
      <c r="U22" s="27">
        <v>10416858</v>
      </c>
      <c r="V22" s="27">
        <v>28995394</v>
      </c>
      <c r="W22" s="27">
        <v>113092923</v>
      </c>
      <c r="X22" s="27">
        <v>133774008</v>
      </c>
      <c r="Y22" s="27">
        <v>-20681085</v>
      </c>
      <c r="Z22" s="7">
        <v>-15.46</v>
      </c>
      <c r="AA22" s="25">
        <v>133774008</v>
      </c>
    </row>
    <row r="23" spans="1:27" ht="12.75">
      <c r="A23" s="5" t="s">
        <v>49</v>
      </c>
      <c r="B23" s="3"/>
      <c r="C23" s="22">
        <v>102693638</v>
      </c>
      <c r="D23" s="22"/>
      <c r="E23" s="23">
        <v>128630988</v>
      </c>
      <c r="F23" s="24">
        <v>128630988</v>
      </c>
      <c r="G23" s="24">
        <v>9609986</v>
      </c>
      <c r="H23" s="24">
        <v>9146384</v>
      </c>
      <c r="I23" s="24">
        <v>10042166</v>
      </c>
      <c r="J23" s="24">
        <v>28798536</v>
      </c>
      <c r="K23" s="24">
        <v>8975155</v>
      </c>
      <c r="L23" s="24">
        <v>9461053</v>
      </c>
      <c r="M23" s="24">
        <v>7892445</v>
      </c>
      <c r="N23" s="24">
        <v>26328653</v>
      </c>
      <c r="O23" s="24">
        <v>11016045</v>
      </c>
      <c r="P23" s="24">
        <v>10963664</v>
      </c>
      <c r="Q23" s="24">
        <v>9577583</v>
      </c>
      <c r="R23" s="24">
        <v>31557292</v>
      </c>
      <c r="S23" s="24">
        <v>9378269</v>
      </c>
      <c r="T23" s="24">
        <v>9699595</v>
      </c>
      <c r="U23" s="24">
        <v>9634053</v>
      </c>
      <c r="V23" s="24">
        <v>28711917</v>
      </c>
      <c r="W23" s="24">
        <v>115396398</v>
      </c>
      <c r="X23" s="24">
        <v>128630988</v>
      </c>
      <c r="Y23" s="24">
        <v>-13234590</v>
      </c>
      <c r="Z23" s="6">
        <v>-10.29</v>
      </c>
      <c r="AA23" s="22">
        <v>128630988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4160417960</v>
      </c>
      <c r="D25" s="40">
        <f>+D5+D9+D15+D19+D24</f>
        <v>0</v>
      </c>
      <c r="E25" s="41">
        <f t="shared" si="4"/>
        <v>5062923624</v>
      </c>
      <c r="F25" s="42">
        <f t="shared" si="4"/>
        <v>5244919724</v>
      </c>
      <c r="G25" s="42">
        <f t="shared" si="4"/>
        <v>269382756</v>
      </c>
      <c r="H25" s="42">
        <f t="shared" si="4"/>
        <v>610945407</v>
      </c>
      <c r="I25" s="42">
        <f t="shared" si="4"/>
        <v>267032630</v>
      </c>
      <c r="J25" s="42">
        <f t="shared" si="4"/>
        <v>1147360793</v>
      </c>
      <c r="K25" s="42">
        <f t="shared" si="4"/>
        <v>285850359</v>
      </c>
      <c r="L25" s="42">
        <f t="shared" si="4"/>
        <v>302940026</v>
      </c>
      <c r="M25" s="42">
        <f t="shared" si="4"/>
        <v>554074932</v>
      </c>
      <c r="N25" s="42">
        <f t="shared" si="4"/>
        <v>1142865317</v>
      </c>
      <c r="O25" s="42">
        <f t="shared" si="4"/>
        <v>181542260</v>
      </c>
      <c r="P25" s="42">
        <f t="shared" si="4"/>
        <v>356966165</v>
      </c>
      <c r="Q25" s="42">
        <f t="shared" si="4"/>
        <v>486799420</v>
      </c>
      <c r="R25" s="42">
        <f t="shared" si="4"/>
        <v>1025307845</v>
      </c>
      <c r="S25" s="42">
        <f t="shared" si="4"/>
        <v>283583353</v>
      </c>
      <c r="T25" s="42">
        <f t="shared" si="4"/>
        <v>289997557</v>
      </c>
      <c r="U25" s="42">
        <f t="shared" si="4"/>
        <v>517454738</v>
      </c>
      <c r="V25" s="42">
        <f t="shared" si="4"/>
        <v>1091035648</v>
      </c>
      <c r="W25" s="42">
        <f t="shared" si="4"/>
        <v>4406569603</v>
      </c>
      <c r="X25" s="42">
        <f t="shared" si="4"/>
        <v>5244919724</v>
      </c>
      <c r="Y25" s="42">
        <f t="shared" si="4"/>
        <v>-838350121</v>
      </c>
      <c r="Z25" s="43">
        <f>+IF(X25&lt;&gt;0,+(Y25/X25)*100,0)</f>
        <v>-15.984041036201758</v>
      </c>
      <c r="AA25" s="40">
        <f>+AA5+AA9+AA15+AA19+AA24</f>
        <v>5244919724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1312001722</v>
      </c>
      <c r="D28" s="19">
        <f>SUM(D29:D31)</f>
        <v>0</v>
      </c>
      <c r="E28" s="20">
        <f t="shared" si="5"/>
        <v>1228897836</v>
      </c>
      <c r="F28" s="21">
        <f t="shared" si="5"/>
        <v>1295884663</v>
      </c>
      <c r="G28" s="21">
        <f t="shared" si="5"/>
        <v>63328709</v>
      </c>
      <c r="H28" s="21">
        <f t="shared" si="5"/>
        <v>69257878</v>
      </c>
      <c r="I28" s="21">
        <f t="shared" si="5"/>
        <v>89968656</v>
      </c>
      <c r="J28" s="21">
        <f t="shared" si="5"/>
        <v>222555243</v>
      </c>
      <c r="K28" s="21">
        <f t="shared" si="5"/>
        <v>76156305</v>
      </c>
      <c r="L28" s="21">
        <f t="shared" si="5"/>
        <v>69740309</v>
      </c>
      <c r="M28" s="21">
        <f t="shared" si="5"/>
        <v>106126319</v>
      </c>
      <c r="N28" s="21">
        <f t="shared" si="5"/>
        <v>252022933</v>
      </c>
      <c r="O28" s="21">
        <f t="shared" si="5"/>
        <v>83752607</v>
      </c>
      <c r="P28" s="21">
        <f t="shared" si="5"/>
        <v>41372488</v>
      </c>
      <c r="Q28" s="21">
        <f t="shared" si="5"/>
        <v>65600457</v>
      </c>
      <c r="R28" s="21">
        <f t="shared" si="5"/>
        <v>190725552</v>
      </c>
      <c r="S28" s="21">
        <f t="shared" si="5"/>
        <v>52410811</v>
      </c>
      <c r="T28" s="21">
        <f t="shared" si="5"/>
        <v>59789124</v>
      </c>
      <c r="U28" s="21">
        <f t="shared" si="5"/>
        <v>166859433</v>
      </c>
      <c r="V28" s="21">
        <f t="shared" si="5"/>
        <v>279059368</v>
      </c>
      <c r="W28" s="21">
        <f t="shared" si="5"/>
        <v>944363096</v>
      </c>
      <c r="X28" s="21">
        <f t="shared" si="5"/>
        <v>1295884663</v>
      </c>
      <c r="Y28" s="21">
        <f t="shared" si="5"/>
        <v>-351521567</v>
      </c>
      <c r="Z28" s="4">
        <f>+IF(X28&lt;&gt;0,+(Y28/X28)*100,0)</f>
        <v>-27.12599176737073</v>
      </c>
      <c r="AA28" s="19">
        <f>SUM(AA29:AA31)</f>
        <v>1295884663</v>
      </c>
    </row>
    <row r="29" spans="1:27" ht="12.75">
      <c r="A29" s="5" t="s">
        <v>32</v>
      </c>
      <c r="B29" s="3"/>
      <c r="C29" s="22">
        <v>265712677</v>
      </c>
      <c r="D29" s="22"/>
      <c r="E29" s="23">
        <v>330171120</v>
      </c>
      <c r="F29" s="24">
        <v>335090638</v>
      </c>
      <c r="G29" s="24">
        <v>11687371</v>
      </c>
      <c r="H29" s="24">
        <v>6441512</v>
      </c>
      <c r="I29" s="24">
        <v>11917422</v>
      </c>
      <c r="J29" s="24">
        <v>30046305</v>
      </c>
      <c r="K29" s="24">
        <v>9684328</v>
      </c>
      <c r="L29" s="24">
        <v>7919518</v>
      </c>
      <c r="M29" s="24">
        <v>42489829</v>
      </c>
      <c r="N29" s="24">
        <v>60093675</v>
      </c>
      <c r="O29" s="24">
        <v>7765268</v>
      </c>
      <c r="P29" s="24">
        <v>8343969</v>
      </c>
      <c r="Q29" s="24">
        <v>9610992</v>
      </c>
      <c r="R29" s="24">
        <v>25720229</v>
      </c>
      <c r="S29" s="24">
        <v>15259736</v>
      </c>
      <c r="T29" s="24">
        <v>7365097</v>
      </c>
      <c r="U29" s="24">
        <v>24957171</v>
      </c>
      <c r="V29" s="24">
        <v>47582004</v>
      </c>
      <c r="W29" s="24">
        <v>163442213</v>
      </c>
      <c r="X29" s="24">
        <v>335090638</v>
      </c>
      <c r="Y29" s="24">
        <v>-171648425</v>
      </c>
      <c r="Z29" s="6">
        <v>-51.22</v>
      </c>
      <c r="AA29" s="22">
        <v>335090638</v>
      </c>
    </row>
    <row r="30" spans="1:27" ht="12.75">
      <c r="A30" s="5" t="s">
        <v>33</v>
      </c>
      <c r="B30" s="3"/>
      <c r="C30" s="25">
        <v>1038678449</v>
      </c>
      <c r="D30" s="25"/>
      <c r="E30" s="26">
        <v>885212796</v>
      </c>
      <c r="F30" s="27">
        <v>947280105</v>
      </c>
      <c r="G30" s="27">
        <v>51641338</v>
      </c>
      <c r="H30" s="27">
        <v>61325123</v>
      </c>
      <c r="I30" s="27">
        <v>76125946</v>
      </c>
      <c r="J30" s="27">
        <v>189092407</v>
      </c>
      <c r="K30" s="27">
        <v>65414396</v>
      </c>
      <c r="L30" s="27">
        <v>61022197</v>
      </c>
      <c r="M30" s="27">
        <v>62903230</v>
      </c>
      <c r="N30" s="27">
        <v>189339823</v>
      </c>
      <c r="O30" s="27">
        <v>75268949</v>
      </c>
      <c r="P30" s="27">
        <v>32464785</v>
      </c>
      <c r="Q30" s="27">
        <v>55452691</v>
      </c>
      <c r="R30" s="27">
        <v>163186425</v>
      </c>
      <c r="S30" s="27">
        <v>36508701</v>
      </c>
      <c r="T30" s="27">
        <v>51783465</v>
      </c>
      <c r="U30" s="27">
        <v>140144381</v>
      </c>
      <c r="V30" s="27">
        <v>228436547</v>
      </c>
      <c r="W30" s="27">
        <v>770055202</v>
      </c>
      <c r="X30" s="27">
        <v>947280105</v>
      </c>
      <c r="Y30" s="27">
        <v>-177224903</v>
      </c>
      <c r="Z30" s="7">
        <v>-18.71</v>
      </c>
      <c r="AA30" s="25">
        <v>947280105</v>
      </c>
    </row>
    <row r="31" spans="1:27" ht="12.75">
      <c r="A31" s="5" t="s">
        <v>34</v>
      </c>
      <c r="B31" s="3"/>
      <c r="C31" s="22">
        <v>7610596</v>
      </c>
      <c r="D31" s="22"/>
      <c r="E31" s="23">
        <v>13513920</v>
      </c>
      <c r="F31" s="24">
        <v>13513920</v>
      </c>
      <c r="G31" s="24"/>
      <c r="H31" s="24">
        <v>1491243</v>
      </c>
      <c r="I31" s="24">
        <v>1925288</v>
      </c>
      <c r="J31" s="24">
        <v>3416531</v>
      </c>
      <c r="K31" s="24">
        <v>1057581</v>
      </c>
      <c r="L31" s="24">
        <v>798594</v>
      </c>
      <c r="M31" s="24">
        <v>733260</v>
      </c>
      <c r="N31" s="24">
        <v>2589435</v>
      </c>
      <c r="O31" s="24">
        <v>718390</v>
      </c>
      <c r="P31" s="24">
        <v>563734</v>
      </c>
      <c r="Q31" s="24">
        <v>536774</v>
      </c>
      <c r="R31" s="24">
        <v>1818898</v>
      </c>
      <c r="S31" s="24">
        <v>642374</v>
      </c>
      <c r="T31" s="24">
        <v>640562</v>
      </c>
      <c r="U31" s="24">
        <v>1757881</v>
      </c>
      <c r="V31" s="24">
        <v>3040817</v>
      </c>
      <c r="W31" s="24">
        <v>10865681</v>
      </c>
      <c r="X31" s="24">
        <v>13513920</v>
      </c>
      <c r="Y31" s="24">
        <v>-2648239</v>
      </c>
      <c r="Z31" s="6">
        <v>-19.6</v>
      </c>
      <c r="AA31" s="22">
        <v>13513920</v>
      </c>
    </row>
    <row r="32" spans="1:27" ht="12.75">
      <c r="A32" s="2" t="s">
        <v>35</v>
      </c>
      <c r="B32" s="3"/>
      <c r="C32" s="19">
        <f aca="true" t="shared" si="6" ref="C32:Y32">SUM(C33:C37)</f>
        <v>231722758</v>
      </c>
      <c r="D32" s="19">
        <f>SUM(D33:D37)</f>
        <v>0</v>
      </c>
      <c r="E32" s="20">
        <f t="shared" si="6"/>
        <v>272800224</v>
      </c>
      <c r="F32" s="21">
        <f t="shared" si="6"/>
        <v>276954048</v>
      </c>
      <c r="G32" s="21">
        <f t="shared" si="6"/>
        <v>198077</v>
      </c>
      <c r="H32" s="21">
        <f t="shared" si="6"/>
        <v>13993845</v>
      </c>
      <c r="I32" s="21">
        <f t="shared" si="6"/>
        <v>29248838</v>
      </c>
      <c r="J32" s="21">
        <f t="shared" si="6"/>
        <v>43440760</v>
      </c>
      <c r="K32" s="21">
        <f t="shared" si="6"/>
        <v>17247699</v>
      </c>
      <c r="L32" s="21">
        <f t="shared" si="6"/>
        <v>17776946</v>
      </c>
      <c r="M32" s="21">
        <f t="shared" si="6"/>
        <v>15094434</v>
      </c>
      <c r="N32" s="21">
        <f t="shared" si="6"/>
        <v>50119079</v>
      </c>
      <c r="O32" s="21">
        <f t="shared" si="6"/>
        <v>16484562</v>
      </c>
      <c r="P32" s="21">
        <f t="shared" si="6"/>
        <v>16621492</v>
      </c>
      <c r="Q32" s="21">
        <f t="shared" si="6"/>
        <v>18370305</v>
      </c>
      <c r="R32" s="21">
        <f t="shared" si="6"/>
        <v>51476359</v>
      </c>
      <c r="S32" s="21">
        <f t="shared" si="6"/>
        <v>14136816</v>
      </c>
      <c r="T32" s="21">
        <f t="shared" si="6"/>
        <v>16830957</v>
      </c>
      <c r="U32" s="21">
        <f t="shared" si="6"/>
        <v>25702888</v>
      </c>
      <c r="V32" s="21">
        <f t="shared" si="6"/>
        <v>56670661</v>
      </c>
      <c r="W32" s="21">
        <f t="shared" si="6"/>
        <v>201706859</v>
      </c>
      <c r="X32" s="21">
        <f t="shared" si="6"/>
        <v>276954048</v>
      </c>
      <c r="Y32" s="21">
        <f t="shared" si="6"/>
        <v>-75247189</v>
      </c>
      <c r="Z32" s="4">
        <f>+IF(X32&lt;&gt;0,+(Y32/X32)*100,0)</f>
        <v>-27.169557384479898</v>
      </c>
      <c r="AA32" s="19">
        <f>SUM(AA33:AA37)</f>
        <v>276954048</v>
      </c>
    </row>
    <row r="33" spans="1:27" ht="12.75">
      <c r="A33" s="5" t="s">
        <v>36</v>
      </c>
      <c r="B33" s="3"/>
      <c r="C33" s="22">
        <v>79410023</v>
      </c>
      <c r="D33" s="22"/>
      <c r="E33" s="23">
        <v>65851692</v>
      </c>
      <c r="F33" s="24">
        <v>66945115</v>
      </c>
      <c r="G33" s="24">
        <v>37565</v>
      </c>
      <c r="H33" s="24">
        <v>4707024</v>
      </c>
      <c r="I33" s="24">
        <v>9084118</v>
      </c>
      <c r="J33" s="24">
        <v>13828707</v>
      </c>
      <c r="K33" s="24">
        <v>4768205</v>
      </c>
      <c r="L33" s="24">
        <v>6246387</v>
      </c>
      <c r="M33" s="24">
        <v>4237878</v>
      </c>
      <c r="N33" s="24">
        <v>15252470</v>
      </c>
      <c r="O33" s="24">
        <v>4786381</v>
      </c>
      <c r="P33" s="24">
        <v>5389499</v>
      </c>
      <c r="Q33" s="24">
        <v>6031749</v>
      </c>
      <c r="R33" s="24">
        <v>16207629</v>
      </c>
      <c r="S33" s="24">
        <v>4960542</v>
      </c>
      <c r="T33" s="24">
        <v>5455197</v>
      </c>
      <c r="U33" s="24">
        <v>7158817</v>
      </c>
      <c r="V33" s="24">
        <v>17574556</v>
      </c>
      <c r="W33" s="24">
        <v>62863362</v>
      </c>
      <c r="X33" s="24">
        <v>66945115</v>
      </c>
      <c r="Y33" s="24">
        <v>-4081753</v>
      </c>
      <c r="Z33" s="6">
        <v>-6.1</v>
      </c>
      <c r="AA33" s="22">
        <v>66945115</v>
      </c>
    </row>
    <row r="34" spans="1:27" ht="12.75">
      <c r="A34" s="5" t="s">
        <v>37</v>
      </c>
      <c r="B34" s="3"/>
      <c r="C34" s="22">
        <v>88600050</v>
      </c>
      <c r="D34" s="22"/>
      <c r="E34" s="23">
        <v>136536828</v>
      </c>
      <c r="F34" s="24">
        <v>141504001</v>
      </c>
      <c r="G34" s="24">
        <v>96001</v>
      </c>
      <c r="H34" s="24">
        <v>4543339</v>
      </c>
      <c r="I34" s="24">
        <v>10376249</v>
      </c>
      <c r="J34" s="24">
        <v>15015589</v>
      </c>
      <c r="K34" s="24">
        <v>6972745</v>
      </c>
      <c r="L34" s="24">
        <v>6874849</v>
      </c>
      <c r="M34" s="24">
        <v>6191093</v>
      </c>
      <c r="N34" s="24">
        <v>20038687</v>
      </c>
      <c r="O34" s="24">
        <v>6205048</v>
      </c>
      <c r="P34" s="24">
        <v>6333884</v>
      </c>
      <c r="Q34" s="24">
        <v>6530410</v>
      </c>
      <c r="R34" s="24">
        <v>19069342</v>
      </c>
      <c r="S34" s="24">
        <v>3612541</v>
      </c>
      <c r="T34" s="24">
        <v>4975318</v>
      </c>
      <c r="U34" s="24">
        <v>7671286</v>
      </c>
      <c r="V34" s="24">
        <v>16259145</v>
      </c>
      <c r="W34" s="24">
        <v>70382763</v>
      </c>
      <c r="X34" s="24">
        <v>141504001</v>
      </c>
      <c r="Y34" s="24">
        <v>-71121238</v>
      </c>
      <c r="Z34" s="6">
        <v>-50.26</v>
      </c>
      <c r="AA34" s="22">
        <v>141504001</v>
      </c>
    </row>
    <row r="35" spans="1:27" ht="12.75">
      <c r="A35" s="5" t="s">
        <v>38</v>
      </c>
      <c r="B35" s="3"/>
      <c r="C35" s="22">
        <v>57171514</v>
      </c>
      <c r="D35" s="22"/>
      <c r="E35" s="23">
        <v>51197808</v>
      </c>
      <c r="F35" s="24">
        <v>51237808</v>
      </c>
      <c r="G35" s="24">
        <v>64511</v>
      </c>
      <c r="H35" s="24">
        <v>3504487</v>
      </c>
      <c r="I35" s="24">
        <v>7581201</v>
      </c>
      <c r="J35" s="24">
        <v>11150199</v>
      </c>
      <c r="K35" s="24">
        <v>3991868</v>
      </c>
      <c r="L35" s="24">
        <v>3466975</v>
      </c>
      <c r="M35" s="24">
        <v>3627910</v>
      </c>
      <c r="N35" s="24">
        <v>11086753</v>
      </c>
      <c r="O35" s="24">
        <v>4308995</v>
      </c>
      <c r="P35" s="24">
        <v>3699185</v>
      </c>
      <c r="Q35" s="24">
        <v>4579054</v>
      </c>
      <c r="R35" s="24">
        <v>12587234</v>
      </c>
      <c r="S35" s="24">
        <v>4360208</v>
      </c>
      <c r="T35" s="24">
        <v>5245648</v>
      </c>
      <c r="U35" s="24">
        <v>9575133</v>
      </c>
      <c r="V35" s="24">
        <v>19180989</v>
      </c>
      <c r="W35" s="24">
        <v>54005175</v>
      </c>
      <c r="X35" s="24">
        <v>51237808</v>
      </c>
      <c r="Y35" s="24">
        <v>2767367</v>
      </c>
      <c r="Z35" s="6">
        <v>5.4</v>
      </c>
      <c r="AA35" s="22">
        <v>51237808</v>
      </c>
    </row>
    <row r="36" spans="1:27" ht="12.75">
      <c r="A36" s="5" t="s">
        <v>39</v>
      </c>
      <c r="B36" s="3"/>
      <c r="C36" s="22">
        <v>589033</v>
      </c>
      <c r="D36" s="22"/>
      <c r="E36" s="23">
        <v>12573336</v>
      </c>
      <c r="F36" s="24">
        <v>10726564</v>
      </c>
      <c r="G36" s="24"/>
      <c r="H36" s="24">
        <v>844039</v>
      </c>
      <c r="I36" s="24">
        <v>1577221</v>
      </c>
      <c r="J36" s="24">
        <v>2421260</v>
      </c>
      <c r="K36" s="24">
        <v>1118228</v>
      </c>
      <c r="L36" s="24">
        <v>851639</v>
      </c>
      <c r="M36" s="24">
        <v>730444</v>
      </c>
      <c r="N36" s="24">
        <v>2700311</v>
      </c>
      <c r="O36" s="24">
        <v>780843</v>
      </c>
      <c r="P36" s="24">
        <v>817008</v>
      </c>
      <c r="Q36" s="24">
        <v>864671</v>
      </c>
      <c r="R36" s="24">
        <v>2462522</v>
      </c>
      <c r="S36" s="24">
        <v>785313</v>
      </c>
      <c r="T36" s="24">
        <v>765157</v>
      </c>
      <c r="U36" s="24">
        <v>926595</v>
      </c>
      <c r="V36" s="24">
        <v>2477065</v>
      </c>
      <c r="W36" s="24">
        <v>10061158</v>
      </c>
      <c r="X36" s="24">
        <v>10726564</v>
      </c>
      <c r="Y36" s="24">
        <v>-665406</v>
      </c>
      <c r="Z36" s="6">
        <v>-6.2</v>
      </c>
      <c r="AA36" s="22">
        <v>10726564</v>
      </c>
    </row>
    <row r="37" spans="1:27" ht="12.75">
      <c r="A37" s="5" t="s">
        <v>40</v>
      </c>
      <c r="B37" s="3"/>
      <c r="C37" s="25">
        <v>5952138</v>
      </c>
      <c r="D37" s="25"/>
      <c r="E37" s="26">
        <v>6640560</v>
      </c>
      <c r="F37" s="27">
        <v>6540560</v>
      </c>
      <c r="G37" s="27"/>
      <c r="H37" s="27">
        <v>394956</v>
      </c>
      <c r="I37" s="27">
        <v>630049</v>
      </c>
      <c r="J37" s="27">
        <v>1025005</v>
      </c>
      <c r="K37" s="27">
        <v>396653</v>
      </c>
      <c r="L37" s="27">
        <v>337096</v>
      </c>
      <c r="M37" s="27">
        <v>307109</v>
      </c>
      <c r="N37" s="27">
        <v>1040858</v>
      </c>
      <c r="O37" s="27">
        <v>403295</v>
      </c>
      <c r="P37" s="27">
        <v>381916</v>
      </c>
      <c r="Q37" s="27">
        <v>364421</v>
      </c>
      <c r="R37" s="27">
        <v>1149632</v>
      </c>
      <c r="S37" s="27">
        <v>418212</v>
      </c>
      <c r="T37" s="27">
        <v>389637</v>
      </c>
      <c r="U37" s="27">
        <v>371057</v>
      </c>
      <c r="V37" s="27">
        <v>1178906</v>
      </c>
      <c r="W37" s="27">
        <v>4394401</v>
      </c>
      <c r="X37" s="27">
        <v>6540560</v>
      </c>
      <c r="Y37" s="27">
        <v>-2146159</v>
      </c>
      <c r="Z37" s="7">
        <v>-32.81</v>
      </c>
      <c r="AA37" s="25">
        <v>6540560</v>
      </c>
    </row>
    <row r="38" spans="1:27" ht="12.75">
      <c r="A38" s="2" t="s">
        <v>41</v>
      </c>
      <c r="B38" s="8"/>
      <c r="C38" s="19">
        <f aca="true" t="shared" si="7" ref="C38:Y38">SUM(C39:C41)</f>
        <v>915827299</v>
      </c>
      <c r="D38" s="19">
        <f>SUM(D39:D41)</f>
        <v>0</v>
      </c>
      <c r="E38" s="20">
        <f t="shared" si="7"/>
        <v>481477748</v>
      </c>
      <c r="F38" s="21">
        <f t="shared" si="7"/>
        <v>554336896</v>
      </c>
      <c r="G38" s="21">
        <f t="shared" si="7"/>
        <v>213849</v>
      </c>
      <c r="H38" s="21">
        <f t="shared" si="7"/>
        <v>19974259</v>
      </c>
      <c r="I38" s="21">
        <f t="shared" si="7"/>
        <v>49058450</v>
      </c>
      <c r="J38" s="21">
        <f t="shared" si="7"/>
        <v>69246558</v>
      </c>
      <c r="K38" s="21">
        <f t="shared" si="7"/>
        <v>28363122</v>
      </c>
      <c r="L38" s="21">
        <f t="shared" si="7"/>
        <v>28119054</v>
      </c>
      <c r="M38" s="21">
        <f t="shared" si="7"/>
        <v>35606617</v>
      </c>
      <c r="N38" s="21">
        <f t="shared" si="7"/>
        <v>92088793</v>
      </c>
      <c r="O38" s="21">
        <f t="shared" si="7"/>
        <v>22835712</v>
      </c>
      <c r="P38" s="21">
        <f t="shared" si="7"/>
        <v>25688511</v>
      </c>
      <c r="Q38" s="21">
        <f t="shared" si="7"/>
        <v>42633019</v>
      </c>
      <c r="R38" s="21">
        <f t="shared" si="7"/>
        <v>91157242</v>
      </c>
      <c r="S38" s="21">
        <f t="shared" si="7"/>
        <v>21623813</v>
      </c>
      <c r="T38" s="21">
        <f t="shared" si="7"/>
        <v>31639980</v>
      </c>
      <c r="U38" s="21">
        <f t="shared" si="7"/>
        <v>60574182</v>
      </c>
      <c r="V38" s="21">
        <f t="shared" si="7"/>
        <v>113837975</v>
      </c>
      <c r="W38" s="21">
        <f t="shared" si="7"/>
        <v>366330568</v>
      </c>
      <c r="X38" s="21">
        <f t="shared" si="7"/>
        <v>554336896</v>
      </c>
      <c r="Y38" s="21">
        <f t="shared" si="7"/>
        <v>-188006328</v>
      </c>
      <c r="Z38" s="4">
        <f>+IF(X38&lt;&gt;0,+(Y38/X38)*100,0)</f>
        <v>-33.915535725047604</v>
      </c>
      <c r="AA38" s="19">
        <f>SUM(AA39:AA41)</f>
        <v>554336896</v>
      </c>
    </row>
    <row r="39" spans="1:27" ht="12.75">
      <c r="A39" s="5" t="s">
        <v>42</v>
      </c>
      <c r="B39" s="3"/>
      <c r="C39" s="22">
        <v>111215790</v>
      </c>
      <c r="D39" s="22"/>
      <c r="E39" s="23">
        <v>130112276</v>
      </c>
      <c r="F39" s="24">
        <v>129230583</v>
      </c>
      <c r="G39" s="24">
        <v>74045</v>
      </c>
      <c r="H39" s="24">
        <v>5476064</v>
      </c>
      <c r="I39" s="24">
        <v>17136586</v>
      </c>
      <c r="J39" s="24">
        <v>22686695</v>
      </c>
      <c r="K39" s="24">
        <v>8919349</v>
      </c>
      <c r="L39" s="24">
        <v>8618883</v>
      </c>
      <c r="M39" s="24">
        <v>8050519</v>
      </c>
      <c r="N39" s="24">
        <v>25588751</v>
      </c>
      <c r="O39" s="24">
        <v>5192844</v>
      </c>
      <c r="P39" s="24">
        <v>7321191</v>
      </c>
      <c r="Q39" s="24">
        <v>10992679</v>
      </c>
      <c r="R39" s="24">
        <v>23506714</v>
      </c>
      <c r="S39" s="24">
        <v>4793197</v>
      </c>
      <c r="T39" s="24">
        <v>4793647</v>
      </c>
      <c r="U39" s="24">
        <v>15365228</v>
      </c>
      <c r="V39" s="24">
        <v>24952072</v>
      </c>
      <c r="W39" s="24">
        <v>96734232</v>
      </c>
      <c r="X39" s="24">
        <v>129230583</v>
      </c>
      <c r="Y39" s="24">
        <v>-32496351</v>
      </c>
      <c r="Z39" s="6">
        <v>-25.15</v>
      </c>
      <c r="AA39" s="22">
        <v>129230583</v>
      </c>
    </row>
    <row r="40" spans="1:27" ht="12.75">
      <c r="A40" s="5" t="s">
        <v>43</v>
      </c>
      <c r="B40" s="3"/>
      <c r="C40" s="22">
        <v>804240540</v>
      </c>
      <c r="D40" s="22"/>
      <c r="E40" s="23">
        <v>331561800</v>
      </c>
      <c r="F40" s="24">
        <v>401298641</v>
      </c>
      <c r="G40" s="24">
        <v>127128</v>
      </c>
      <c r="H40" s="24">
        <v>14215620</v>
      </c>
      <c r="I40" s="24">
        <v>30975742</v>
      </c>
      <c r="J40" s="24">
        <v>45318490</v>
      </c>
      <c r="K40" s="24">
        <v>18799060</v>
      </c>
      <c r="L40" s="24">
        <v>18787172</v>
      </c>
      <c r="M40" s="24">
        <v>26324835</v>
      </c>
      <c r="N40" s="24">
        <v>63911067</v>
      </c>
      <c r="O40" s="24">
        <v>16849940</v>
      </c>
      <c r="P40" s="24">
        <v>17315782</v>
      </c>
      <c r="Q40" s="24">
        <v>30522040</v>
      </c>
      <c r="R40" s="24">
        <v>64687762</v>
      </c>
      <c r="S40" s="24">
        <v>16015714</v>
      </c>
      <c r="T40" s="24">
        <v>26231670</v>
      </c>
      <c r="U40" s="24">
        <v>41979919</v>
      </c>
      <c r="V40" s="24">
        <v>84227303</v>
      </c>
      <c r="W40" s="24">
        <v>258144622</v>
      </c>
      <c r="X40" s="24">
        <v>401298641</v>
      </c>
      <c r="Y40" s="24">
        <v>-143154019</v>
      </c>
      <c r="Z40" s="6">
        <v>-35.67</v>
      </c>
      <c r="AA40" s="22">
        <v>401298641</v>
      </c>
    </row>
    <row r="41" spans="1:27" ht="12.75">
      <c r="A41" s="5" t="s">
        <v>44</v>
      </c>
      <c r="B41" s="3"/>
      <c r="C41" s="22">
        <v>370969</v>
      </c>
      <c r="D41" s="22"/>
      <c r="E41" s="23">
        <v>19803672</v>
      </c>
      <c r="F41" s="24">
        <v>23807672</v>
      </c>
      <c r="G41" s="24">
        <v>12676</v>
      </c>
      <c r="H41" s="24">
        <v>282575</v>
      </c>
      <c r="I41" s="24">
        <v>946122</v>
      </c>
      <c r="J41" s="24">
        <v>1241373</v>
      </c>
      <c r="K41" s="24">
        <v>644713</v>
      </c>
      <c r="L41" s="24">
        <v>712999</v>
      </c>
      <c r="M41" s="24">
        <v>1231263</v>
      </c>
      <c r="N41" s="24">
        <v>2588975</v>
      </c>
      <c r="O41" s="24">
        <v>792928</v>
      </c>
      <c r="P41" s="24">
        <v>1051538</v>
      </c>
      <c r="Q41" s="24">
        <v>1118300</v>
      </c>
      <c r="R41" s="24">
        <v>2962766</v>
      </c>
      <c r="S41" s="24">
        <v>814902</v>
      </c>
      <c r="T41" s="24">
        <v>614663</v>
      </c>
      <c r="U41" s="24">
        <v>3229035</v>
      </c>
      <c r="V41" s="24">
        <v>4658600</v>
      </c>
      <c r="W41" s="24">
        <v>11451714</v>
      </c>
      <c r="X41" s="24">
        <v>23807672</v>
      </c>
      <c r="Y41" s="24">
        <v>-12355958</v>
      </c>
      <c r="Z41" s="6">
        <v>-51.9</v>
      </c>
      <c r="AA41" s="22">
        <v>23807672</v>
      </c>
    </row>
    <row r="42" spans="1:27" ht="12.75">
      <c r="A42" s="2" t="s">
        <v>45</v>
      </c>
      <c r="B42" s="8"/>
      <c r="C42" s="19">
        <f aca="true" t="shared" si="8" ref="C42:Y42">SUM(C43:C46)</f>
        <v>1363384094</v>
      </c>
      <c r="D42" s="19">
        <f>SUM(D43:D46)</f>
        <v>0</v>
      </c>
      <c r="E42" s="20">
        <f t="shared" si="8"/>
        <v>1566754708</v>
      </c>
      <c r="F42" s="21">
        <f t="shared" si="8"/>
        <v>1669941581</v>
      </c>
      <c r="G42" s="21">
        <f t="shared" si="8"/>
        <v>115211477</v>
      </c>
      <c r="H42" s="21">
        <f t="shared" si="8"/>
        <v>150487086</v>
      </c>
      <c r="I42" s="21">
        <f t="shared" si="8"/>
        <v>128792953</v>
      </c>
      <c r="J42" s="21">
        <f t="shared" si="8"/>
        <v>394491516</v>
      </c>
      <c r="K42" s="21">
        <f t="shared" si="8"/>
        <v>113697964</v>
      </c>
      <c r="L42" s="21">
        <f t="shared" si="8"/>
        <v>116579122</v>
      </c>
      <c r="M42" s="21">
        <f t="shared" si="8"/>
        <v>109740575</v>
      </c>
      <c r="N42" s="21">
        <f t="shared" si="8"/>
        <v>340017661</v>
      </c>
      <c r="O42" s="21">
        <f t="shared" si="8"/>
        <v>114539945</v>
      </c>
      <c r="P42" s="21">
        <f t="shared" si="8"/>
        <v>104669056</v>
      </c>
      <c r="Q42" s="21">
        <f t="shared" si="8"/>
        <v>118763281</v>
      </c>
      <c r="R42" s="21">
        <f t="shared" si="8"/>
        <v>337972282</v>
      </c>
      <c r="S42" s="21">
        <f t="shared" si="8"/>
        <v>120191116</v>
      </c>
      <c r="T42" s="21">
        <f t="shared" si="8"/>
        <v>125904898</v>
      </c>
      <c r="U42" s="21">
        <f t="shared" si="8"/>
        <v>189128941</v>
      </c>
      <c r="V42" s="21">
        <f t="shared" si="8"/>
        <v>435224955</v>
      </c>
      <c r="W42" s="21">
        <f t="shared" si="8"/>
        <v>1507706414</v>
      </c>
      <c r="X42" s="21">
        <f t="shared" si="8"/>
        <v>1669941581</v>
      </c>
      <c r="Y42" s="21">
        <f t="shared" si="8"/>
        <v>-162235167</v>
      </c>
      <c r="Z42" s="4">
        <f>+IF(X42&lt;&gt;0,+(Y42/X42)*100,0)</f>
        <v>-9.715020504061572</v>
      </c>
      <c r="AA42" s="19">
        <f>SUM(AA43:AA46)</f>
        <v>1669941581</v>
      </c>
    </row>
    <row r="43" spans="1:27" ht="12.75">
      <c r="A43" s="5" t="s">
        <v>46</v>
      </c>
      <c r="B43" s="3"/>
      <c r="C43" s="22">
        <v>799461532</v>
      </c>
      <c r="D43" s="22"/>
      <c r="E43" s="23">
        <v>961329108</v>
      </c>
      <c r="F43" s="24">
        <v>942262419</v>
      </c>
      <c r="G43" s="24">
        <v>94818550</v>
      </c>
      <c r="H43" s="24">
        <v>99308412</v>
      </c>
      <c r="I43" s="24">
        <v>76515862</v>
      </c>
      <c r="J43" s="24">
        <v>270642824</v>
      </c>
      <c r="K43" s="24">
        <v>71190301</v>
      </c>
      <c r="L43" s="24">
        <v>70448383</v>
      </c>
      <c r="M43" s="24">
        <v>61413862</v>
      </c>
      <c r="N43" s="24">
        <v>203052546</v>
      </c>
      <c r="O43" s="24">
        <v>61839430</v>
      </c>
      <c r="P43" s="24">
        <v>65600313</v>
      </c>
      <c r="Q43" s="24">
        <v>65112794</v>
      </c>
      <c r="R43" s="24">
        <v>192552537</v>
      </c>
      <c r="S43" s="24">
        <v>53757124</v>
      </c>
      <c r="T43" s="24">
        <v>54117966</v>
      </c>
      <c r="U43" s="24">
        <v>102607247</v>
      </c>
      <c r="V43" s="24">
        <v>210482337</v>
      </c>
      <c r="W43" s="24">
        <v>876730244</v>
      </c>
      <c r="X43" s="24">
        <v>942262419</v>
      </c>
      <c r="Y43" s="24">
        <v>-65532175</v>
      </c>
      <c r="Z43" s="6">
        <v>-6.95</v>
      </c>
      <c r="AA43" s="22">
        <v>942262419</v>
      </c>
    </row>
    <row r="44" spans="1:27" ht="12.75">
      <c r="A44" s="5" t="s">
        <v>47</v>
      </c>
      <c r="B44" s="3"/>
      <c r="C44" s="22">
        <v>293207958</v>
      </c>
      <c r="D44" s="22"/>
      <c r="E44" s="23">
        <v>398912628</v>
      </c>
      <c r="F44" s="24">
        <v>496703894</v>
      </c>
      <c r="G44" s="24">
        <v>20160463</v>
      </c>
      <c r="H44" s="24">
        <v>35573582</v>
      </c>
      <c r="I44" s="24">
        <v>30424512</v>
      </c>
      <c r="J44" s="24">
        <v>86158557</v>
      </c>
      <c r="K44" s="24">
        <v>28577860</v>
      </c>
      <c r="L44" s="24">
        <v>28777247</v>
      </c>
      <c r="M44" s="24">
        <v>33949828</v>
      </c>
      <c r="N44" s="24">
        <v>91304935</v>
      </c>
      <c r="O44" s="24">
        <v>35761235</v>
      </c>
      <c r="P44" s="24">
        <v>27038757</v>
      </c>
      <c r="Q44" s="24">
        <v>39434177</v>
      </c>
      <c r="R44" s="24">
        <v>102234169</v>
      </c>
      <c r="S44" s="24">
        <v>44757359</v>
      </c>
      <c r="T44" s="24">
        <v>38150868</v>
      </c>
      <c r="U44" s="24">
        <v>54962126</v>
      </c>
      <c r="V44" s="24">
        <v>137870353</v>
      </c>
      <c r="W44" s="24">
        <v>417568014</v>
      </c>
      <c r="X44" s="24">
        <v>496703894</v>
      </c>
      <c r="Y44" s="24">
        <v>-79135880</v>
      </c>
      <c r="Z44" s="6">
        <v>-15.93</v>
      </c>
      <c r="AA44" s="22">
        <v>496703894</v>
      </c>
    </row>
    <row r="45" spans="1:27" ht="12.75">
      <c r="A45" s="5" t="s">
        <v>48</v>
      </c>
      <c r="B45" s="3"/>
      <c r="C45" s="25">
        <v>91163772</v>
      </c>
      <c r="D45" s="25"/>
      <c r="E45" s="26">
        <v>77149276</v>
      </c>
      <c r="F45" s="27">
        <v>104117276</v>
      </c>
      <c r="G45" s="27">
        <v>214500</v>
      </c>
      <c r="H45" s="27">
        <v>4755640</v>
      </c>
      <c r="I45" s="27">
        <v>8975103</v>
      </c>
      <c r="J45" s="27">
        <v>13945243</v>
      </c>
      <c r="K45" s="27">
        <v>4025842</v>
      </c>
      <c r="L45" s="27">
        <v>6495063</v>
      </c>
      <c r="M45" s="27">
        <v>4873506</v>
      </c>
      <c r="N45" s="27">
        <v>15394411</v>
      </c>
      <c r="O45" s="27">
        <v>6127012</v>
      </c>
      <c r="P45" s="27">
        <v>2538758</v>
      </c>
      <c r="Q45" s="27">
        <v>3256882</v>
      </c>
      <c r="R45" s="27">
        <v>11922652</v>
      </c>
      <c r="S45" s="27">
        <v>12629953</v>
      </c>
      <c r="T45" s="27">
        <v>21909001</v>
      </c>
      <c r="U45" s="27">
        <v>13834344</v>
      </c>
      <c r="V45" s="27">
        <v>48373298</v>
      </c>
      <c r="W45" s="27">
        <v>89635604</v>
      </c>
      <c r="X45" s="27">
        <v>104117276</v>
      </c>
      <c r="Y45" s="27">
        <v>-14481672</v>
      </c>
      <c r="Z45" s="7">
        <v>-13.91</v>
      </c>
      <c r="AA45" s="25">
        <v>104117276</v>
      </c>
    </row>
    <row r="46" spans="1:27" ht="12.75">
      <c r="A46" s="5" t="s">
        <v>49</v>
      </c>
      <c r="B46" s="3"/>
      <c r="C46" s="22">
        <v>179550832</v>
      </c>
      <c r="D46" s="22"/>
      <c r="E46" s="23">
        <v>129363696</v>
      </c>
      <c r="F46" s="24">
        <v>126857992</v>
      </c>
      <c r="G46" s="24">
        <v>17964</v>
      </c>
      <c r="H46" s="24">
        <v>10849452</v>
      </c>
      <c r="I46" s="24">
        <v>12877476</v>
      </c>
      <c r="J46" s="24">
        <v>23744892</v>
      </c>
      <c r="K46" s="24">
        <v>9903961</v>
      </c>
      <c r="L46" s="24">
        <v>10858429</v>
      </c>
      <c r="M46" s="24">
        <v>9503379</v>
      </c>
      <c r="N46" s="24">
        <v>30265769</v>
      </c>
      <c r="O46" s="24">
        <v>10812268</v>
      </c>
      <c r="P46" s="24">
        <v>9491228</v>
      </c>
      <c r="Q46" s="24">
        <v>10959428</v>
      </c>
      <c r="R46" s="24">
        <v>31262924</v>
      </c>
      <c r="S46" s="24">
        <v>9046680</v>
      </c>
      <c r="T46" s="24">
        <v>11727063</v>
      </c>
      <c r="U46" s="24">
        <v>17725224</v>
      </c>
      <c r="V46" s="24">
        <v>38498967</v>
      </c>
      <c r="W46" s="24">
        <v>123772552</v>
      </c>
      <c r="X46" s="24">
        <v>126857992</v>
      </c>
      <c r="Y46" s="24">
        <v>-3085440</v>
      </c>
      <c r="Z46" s="6">
        <v>-2.43</v>
      </c>
      <c r="AA46" s="22">
        <v>126857992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3822935873</v>
      </c>
      <c r="D48" s="40">
        <f>+D28+D32+D38+D42+D47</f>
        <v>0</v>
      </c>
      <c r="E48" s="41">
        <f t="shared" si="9"/>
        <v>3549930516</v>
      </c>
      <c r="F48" s="42">
        <f t="shared" si="9"/>
        <v>3797117188</v>
      </c>
      <c r="G48" s="42">
        <f t="shared" si="9"/>
        <v>178952112</v>
      </c>
      <c r="H48" s="42">
        <f t="shared" si="9"/>
        <v>253713068</v>
      </c>
      <c r="I48" s="42">
        <f t="shared" si="9"/>
        <v>297068897</v>
      </c>
      <c r="J48" s="42">
        <f t="shared" si="9"/>
        <v>729734077</v>
      </c>
      <c r="K48" s="42">
        <f t="shared" si="9"/>
        <v>235465090</v>
      </c>
      <c r="L48" s="42">
        <f t="shared" si="9"/>
        <v>232215431</v>
      </c>
      <c r="M48" s="42">
        <f t="shared" si="9"/>
        <v>266567945</v>
      </c>
      <c r="N48" s="42">
        <f t="shared" si="9"/>
        <v>734248466</v>
      </c>
      <c r="O48" s="42">
        <f t="shared" si="9"/>
        <v>237612826</v>
      </c>
      <c r="P48" s="42">
        <f t="shared" si="9"/>
        <v>188351547</v>
      </c>
      <c r="Q48" s="42">
        <f t="shared" si="9"/>
        <v>245367062</v>
      </c>
      <c r="R48" s="42">
        <f t="shared" si="9"/>
        <v>671331435</v>
      </c>
      <c r="S48" s="42">
        <f t="shared" si="9"/>
        <v>208362556</v>
      </c>
      <c r="T48" s="42">
        <f t="shared" si="9"/>
        <v>234164959</v>
      </c>
      <c r="U48" s="42">
        <f t="shared" si="9"/>
        <v>442265444</v>
      </c>
      <c r="V48" s="42">
        <f t="shared" si="9"/>
        <v>884792959</v>
      </c>
      <c r="W48" s="42">
        <f t="shared" si="9"/>
        <v>3020106937</v>
      </c>
      <c r="X48" s="42">
        <f t="shared" si="9"/>
        <v>3797117188</v>
      </c>
      <c r="Y48" s="42">
        <f t="shared" si="9"/>
        <v>-777010251</v>
      </c>
      <c r="Z48" s="43">
        <f>+IF(X48&lt;&gt;0,+(Y48/X48)*100,0)</f>
        <v>-20.463162249918952</v>
      </c>
      <c r="AA48" s="40">
        <f>+AA28+AA32+AA38+AA42+AA47</f>
        <v>3797117188</v>
      </c>
    </row>
    <row r="49" spans="1:27" ht="12.75">
      <c r="A49" s="14" t="s">
        <v>76</v>
      </c>
      <c r="B49" s="15"/>
      <c r="C49" s="44">
        <f aca="true" t="shared" si="10" ref="C49:Y49">+C25-C48</f>
        <v>337482087</v>
      </c>
      <c r="D49" s="44">
        <f>+D25-D48</f>
        <v>0</v>
      </c>
      <c r="E49" s="45">
        <f t="shared" si="10"/>
        <v>1512993108</v>
      </c>
      <c r="F49" s="46">
        <f t="shared" si="10"/>
        <v>1447802536</v>
      </c>
      <c r="G49" s="46">
        <f t="shared" si="10"/>
        <v>90430644</v>
      </c>
      <c r="H49" s="46">
        <f t="shared" si="10"/>
        <v>357232339</v>
      </c>
      <c r="I49" s="46">
        <f t="shared" si="10"/>
        <v>-30036267</v>
      </c>
      <c r="J49" s="46">
        <f t="shared" si="10"/>
        <v>417626716</v>
      </c>
      <c r="K49" s="46">
        <f t="shared" si="10"/>
        <v>50385269</v>
      </c>
      <c r="L49" s="46">
        <f t="shared" si="10"/>
        <v>70724595</v>
      </c>
      <c r="M49" s="46">
        <f t="shared" si="10"/>
        <v>287506987</v>
      </c>
      <c r="N49" s="46">
        <f t="shared" si="10"/>
        <v>408616851</v>
      </c>
      <c r="O49" s="46">
        <f t="shared" si="10"/>
        <v>-56070566</v>
      </c>
      <c r="P49" s="46">
        <f t="shared" si="10"/>
        <v>168614618</v>
      </c>
      <c r="Q49" s="46">
        <f t="shared" si="10"/>
        <v>241432358</v>
      </c>
      <c r="R49" s="46">
        <f t="shared" si="10"/>
        <v>353976410</v>
      </c>
      <c r="S49" s="46">
        <f t="shared" si="10"/>
        <v>75220797</v>
      </c>
      <c r="T49" s="46">
        <f t="shared" si="10"/>
        <v>55832598</v>
      </c>
      <c r="U49" s="46">
        <f t="shared" si="10"/>
        <v>75189294</v>
      </c>
      <c r="V49" s="46">
        <f t="shared" si="10"/>
        <v>206242689</v>
      </c>
      <c r="W49" s="46">
        <f t="shared" si="10"/>
        <v>1386462666</v>
      </c>
      <c r="X49" s="46">
        <f>IF(F25=F48,0,X25-X48)</f>
        <v>1447802536</v>
      </c>
      <c r="Y49" s="46">
        <f t="shared" si="10"/>
        <v>-61339870</v>
      </c>
      <c r="Z49" s="47">
        <f>+IF(X49&lt;&gt;0,+(Y49/X49)*100,0)</f>
        <v>-4.236756634607802</v>
      </c>
      <c r="AA49" s="44">
        <f>+AA25-AA48</f>
        <v>1447802536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737951643</v>
      </c>
      <c r="F5" s="21">
        <f t="shared" si="0"/>
        <v>829581772</v>
      </c>
      <c r="G5" s="21">
        <f t="shared" si="0"/>
        <v>140142052</v>
      </c>
      <c r="H5" s="21">
        <f t="shared" si="0"/>
        <v>52291300</v>
      </c>
      <c r="I5" s="21">
        <f t="shared" si="0"/>
        <v>38925297</v>
      </c>
      <c r="J5" s="21">
        <f t="shared" si="0"/>
        <v>231358649</v>
      </c>
      <c r="K5" s="21">
        <f t="shared" si="0"/>
        <v>38098372</v>
      </c>
      <c r="L5" s="21">
        <f t="shared" si="0"/>
        <v>37372110</v>
      </c>
      <c r="M5" s="21">
        <f t="shared" si="0"/>
        <v>118998231</v>
      </c>
      <c r="N5" s="21">
        <f t="shared" si="0"/>
        <v>194468713</v>
      </c>
      <c r="O5" s="21">
        <f t="shared" si="0"/>
        <v>39130289</v>
      </c>
      <c r="P5" s="21">
        <f t="shared" si="0"/>
        <v>39652601</v>
      </c>
      <c r="Q5" s="21">
        <f t="shared" si="0"/>
        <v>102630535</v>
      </c>
      <c r="R5" s="21">
        <f t="shared" si="0"/>
        <v>181413425</v>
      </c>
      <c r="S5" s="21">
        <f t="shared" si="0"/>
        <v>36962642</v>
      </c>
      <c r="T5" s="21">
        <f t="shared" si="0"/>
        <v>35946820</v>
      </c>
      <c r="U5" s="21">
        <f t="shared" si="0"/>
        <v>16807702</v>
      </c>
      <c r="V5" s="21">
        <f t="shared" si="0"/>
        <v>89717164</v>
      </c>
      <c r="W5" s="21">
        <f t="shared" si="0"/>
        <v>696957951</v>
      </c>
      <c r="X5" s="21">
        <f t="shared" si="0"/>
        <v>829581772</v>
      </c>
      <c r="Y5" s="21">
        <f t="shared" si="0"/>
        <v>-132623821</v>
      </c>
      <c r="Z5" s="4">
        <f>+IF(X5&lt;&gt;0,+(Y5/X5)*100,0)</f>
        <v>-15.98682920434274</v>
      </c>
      <c r="AA5" s="19">
        <f>SUM(AA6:AA8)</f>
        <v>829581772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737951643</v>
      </c>
      <c r="F7" s="27">
        <v>829581772</v>
      </c>
      <c r="G7" s="27">
        <v>140142052</v>
      </c>
      <c r="H7" s="27">
        <v>52291300</v>
      </c>
      <c r="I7" s="27">
        <v>38925297</v>
      </c>
      <c r="J7" s="27">
        <v>231358649</v>
      </c>
      <c r="K7" s="27">
        <v>38098372</v>
      </c>
      <c r="L7" s="27">
        <v>37372110</v>
      </c>
      <c r="M7" s="27">
        <v>118998231</v>
      </c>
      <c r="N7" s="27">
        <v>194468713</v>
      </c>
      <c r="O7" s="27">
        <v>39130289</v>
      </c>
      <c r="P7" s="27">
        <v>39652601</v>
      </c>
      <c r="Q7" s="27">
        <v>102630535</v>
      </c>
      <c r="R7" s="27">
        <v>181413425</v>
      </c>
      <c r="S7" s="27">
        <v>36962642</v>
      </c>
      <c r="T7" s="27">
        <v>35946820</v>
      </c>
      <c r="U7" s="27">
        <v>16807702</v>
      </c>
      <c r="V7" s="27">
        <v>89717164</v>
      </c>
      <c r="W7" s="27">
        <v>696957951</v>
      </c>
      <c r="X7" s="27">
        <v>829581772</v>
      </c>
      <c r="Y7" s="27">
        <v>-132623821</v>
      </c>
      <c r="Z7" s="7">
        <v>-15.99</v>
      </c>
      <c r="AA7" s="25">
        <v>829581772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35509709</v>
      </c>
      <c r="F9" s="21">
        <f t="shared" si="1"/>
        <v>35509709</v>
      </c>
      <c r="G9" s="21">
        <f t="shared" si="1"/>
        <v>389734</v>
      </c>
      <c r="H9" s="21">
        <f t="shared" si="1"/>
        <v>305755</v>
      </c>
      <c r="I9" s="21">
        <f t="shared" si="1"/>
        <v>912064</v>
      </c>
      <c r="J9" s="21">
        <f t="shared" si="1"/>
        <v>1607553</v>
      </c>
      <c r="K9" s="21">
        <f t="shared" si="1"/>
        <v>299147</v>
      </c>
      <c r="L9" s="21">
        <f t="shared" si="1"/>
        <v>532232</v>
      </c>
      <c r="M9" s="21">
        <f t="shared" si="1"/>
        <v>71914</v>
      </c>
      <c r="N9" s="21">
        <f t="shared" si="1"/>
        <v>903293</v>
      </c>
      <c r="O9" s="21">
        <f t="shared" si="1"/>
        <v>136672</v>
      </c>
      <c r="P9" s="21">
        <f t="shared" si="1"/>
        <v>151949</v>
      </c>
      <c r="Q9" s="21">
        <f t="shared" si="1"/>
        <v>344632</v>
      </c>
      <c r="R9" s="21">
        <f t="shared" si="1"/>
        <v>633253</v>
      </c>
      <c r="S9" s="21">
        <f t="shared" si="1"/>
        <v>17635</v>
      </c>
      <c r="T9" s="21">
        <f t="shared" si="1"/>
        <v>46593</v>
      </c>
      <c r="U9" s="21">
        <f t="shared" si="1"/>
        <v>50434</v>
      </c>
      <c r="V9" s="21">
        <f t="shared" si="1"/>
        <v>114662</v>
      </c>
      <c r="W9" s="21">
        <f t="shared" si="1"/>
        <v>3258761</v>
      </c>
      <c r="X9" s="21">
        <f t="shared" si="1"/>
        <v>35509709</v>
      </c>
      <c r="Y9" s="21">
        <f t="shared" si="1"/>
        <v>-32250948</v>
      </c>
      <c r="Z9" s="4">
        <f>+IF(X9&lt;&gt;0,+(Y9/X9)*100,0)</f>
        <v>-90.82290142112964</v>
      </c>
      <c r="AA9" s="19">
        <f>SUM(AA10:AA14)</f>
        <v>35509709</v>
      </c>
    </row>
    <row r="10" spans="1:27" ht="12.75">
      <c r="A10" s="5" t="s">
        <v>36</v>
      </c>
      <c r="B10" s="3"/>
      <c r="C10" s="22"/>
      <c r="D10" s="22"/>
      <c r="E10" s="23">
        <v>2396683</v>
      </c>
      <c r="F10" s="24">
        <v>2396683</v>
      </c>
      <c r="G10" s="24">
        <v>224745</v>
      </c>
      <c r="H10" s="24">
        <v>77416</v>
      </c>
      <c r="I10" s="24">
        <v>728088</v>
      </c>
      <c r="J10" s="24">
        <v>1030249</v>
      </c>
      <c r="K10" s="24">
        <v>82418</v>
      </c>
      <c r="L10" s="24">
        <v>396700</v>
      </c>
      <c r="M10" s="24">
        <v>33767</v>
      </c>
      <c r="N10" s="24">
        <v>512885</v>
      </c>
      <c r="O10" s="24">
        <v>86876</v>
      </c>
      <c r="P10" s="24">
        <v>87582</v>
      </c>
      <c r="Q10" s="24">
        <v>309780</v>
      </c>
      <c r="R10" s="24">
        <v>484238</v>
      </c>
      <c r="S10" s="24">
        <v>14257</v>
      </c>
      <c r="T10" s="24">
        <v>14199</v>
      </c>
      <c r="U10" s="24">
        <v>16608</v>
      </c>
      <c r="V10" s="24">
        <v>45064</v>
      </c>
      <c r="W10" s="24">
        <v>2072436</v>
      </c>
      <c r="X10" s="24">
        <v>2396683</v>
      </c>
      <c r="Y10" s="24">
        <v>-324247</v>
      </c>
      <c r="Z10" s="6">
        <v>-13.53</v>
      </c>
      <c r="AA10" s="22">
        <v>2396683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33088945</v>
      </c>
      <c r="F12" s="24">
        <v>33088945</v>
      </c>
      <c r="G12" s="24">
        <v>164366</v>
      </c>
      <c r="H12" s="24">
        <v>227716</v>
      </c>
      <c r="I12" s="24">
        <v>183353</v>
      </c>
      <c r="J12" s="24">
        <v>575435</v>
      </c>
      <c r="K12" s="24">
        <v>216106</v>
      </c>
      <c r="L12" s="24">
        <v>134909</v>
      </c>
      <c r="M12" s="24">
        <v>37524</v>
      </c>
      <c r="N12" s="24">
        <v>388539</v>
      </c>
      <c r="O12" s="24">
        <v>49173</v>
      </c>
      <c r="P12" s="24">
        <v>63744</v>
      </c>
      <c r="Q12" s="24">
        <v>34229</v>
      </c>
      <c r="R12" s="24">
        <v>147146</v>
      </c>
      <c r="S12" s="24">
        <v>2755</v>
      </c>
      <c r="T12" s="24">
        <v>32120</v>
      </c>
      <c r="U12" s="24">
        <v>33203</v>
      </c>
      <c r="V12" s="24">
        <v>68078</v>
      </c>
      <c r="W12" s="24">
        <v>1179198</v>
      </c>
      <c r="X12" s="24">
        <v>33088945</v>
      </c>
      <c r="Y12" s="24">
        <v>-31909747</v>
      </c>
      <c r="Z12" s="6">
        <v>-96.44</v>
      </c>
      <c r="AA12" s="22">
        <v>33088945</v>
      </c>
    </row>
    <row r="13" spans="1:27" ht="12.75">
      <c r="A13" s="5" t="s">
        <v>39</v>
      </c>
      <c r="B13" s="3"/>
      <c r="C13" s="22"/>
      <c r="D13" s="22"/>
      <c r="E13" s="23">
        <v>24081</v>
      </c>
      <c r="F13" s="24">
        <v>24081</v>
      </c>
      <c r="G13" s="24">
        <v>623</v>
      </c>
      <c r="H13" s="24">
        <v>623</v>
      </c>
      <c r="I13" s="24">
        <v>623</v>
      </c>
      <c r="J13" s="24">
        <v>1869</v>
      </c>
      <c r="K13" s="24">
        <v>623</v>
      </c>
      <c r="L13" s="24">
        <v>623</v>
      </c>
      <c r="M13" s="24">
        <v>623</v>
      </c>
      <c r="N13" s="24">
        <v>1869</v>
      </c>
      <c r="O13" s="24">
        <v>623</v>
      </c>
      <c r="P13" s="24">
        <v>623</v>
      </c>
      <c r="Q13" s="24">
        <v>623</v>
      </c>
      <c r="R13" s="24">
        <v>1869</v>
      </c>
      <c r="S13" s="24">
        <v>623</v>
      </c>
      <c r="T13" s="24">
        <v>274</v>
      </c>
      <c r="U13" s="24">
        <v>623</v>
      </c>
      <c r="V13" s="24">
        <v>1520</v>
      </c>
      <c r="W13" s="24">
        <v>7127</v>
      </c>
      <c r="X13" s="24">
        <v>24081</v>
      </c>
      <c r="Y13" s="24">
        <v>-16954</v>
      </c>
      <c r="Z13" s="6">
        <v>-70.4</v>
      </c>
      <c r="AA13" s="22">
        <v>24081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94984675</v>
      </c>
      <c r="F15" s="21">
        <f t="shared" si="2"/>
        <v>94984675</v>
      </c>
      <c r="G15" s="21">
        <f t="shared" si="2"/>
        <v>36111595</v>
      </c>
      <c r="H15" s="21">
        <f t="shared" si="2"/>
        <v>710049</v>
      </c>
      <c r="I15" s="21">
        <f t="shared" si="2"/>
        <v>-613069</v>
      </c>
      <c r="J15" s="21">
        <f t="shared" si="2"/>
        <v>36208575</v>
      </c>
      <c r="K15" s="21">
        <f t="shared" si="2"/>
        <v>2655451</v>
      </c>
      <c r="L15" s="21">
        <f t="shared" si="2"/>
        <v>15500808</v>
      </c>
      <c r="M15" s="21">
        <f t="shared" si="2"/>
        <v>1326749</v>
      </c>
      <c r="N15" s="21">
        <f t="shared" si="2"/>
        <v>19483008</v>
      </c>
      <c r="O15" s="21">
        <f t="shared" si="2"/>
        <v>12915837</v>
      </c>
      <c r="P15" s="21">
        <f t="shared" si="2"/>
        <v>24021901</v>
      </c>
      <c r="Q15" s="21">
        <f t="shared" si="2"/>
        <v>4568077</v>
      </c>
      <c r="R15" s="21">
        <f t="shared" si="2"/>
        <v>41505815</v>
      </c>
      <c r="S15" s="21">
        <f t="shared" si="2"/>
        <v>123841</v>
      </c>
      <c r="T15" s="21">
        <f t="shared" si="2"/>
        <v>114610</v>
      </c>
      <c r="U15" s="21">
        <f t="shared" si="2"/>
        <v>646633</v>
      </c>
      <c r="V15" s="21">
        <f t="shared" si="2"/>
        <v>885084</v>
      </c>
      <c r="W15" s="21">
        <f t="shared" si="2"/>
        <v>98082482</v>
      </c>
      <c r="X15" s="21">
        <f t="shared" si="2"/>
        <v>94984675</v>
      </c>
      <c r="Y15" s="21">
        <f t="shared" si="2"/>
        <v>3097807</v>
      </c>
      <c r="Z15" s="4">
        <f>+IF(X15&lt;&gt;0,+(Y15/X15)*100,0)</f>
        <v>3.261375585061485</v>
      </c>
      <c r="AA15" s="19">
        <f>SUM(AA16:AA18)</f>
        <v>94984675</v>
      </c>
    </row>
    <row r="16" spans="1:27" ht="12.75">
      <c r="A16" s="5" t="s">
        <v>42</v>
      </c>
      <c r="B16" s="3"/>
      <c r="C16" s="22"/>
      <c r="D16" s="22"/>
      <c r="E16" s="23">
        <v>92492779</v>
      </c>
      <c r="F16" s="24">
        <v>92492779</v>
      </c>
      <c r="G16" s="24">
        <v>36016149</v>
      </c>
      <c r="H16" s="24">
        <v>210059</v>
      </c>
      <c r="I16" s="24">
        <v>-577238</v>
      </c>
      <c r="J16" s="24">
        <v>35648970</v>
      </c>
      <c r="K16" s="24">
        <v>2385387</v>
      </c>
      <c r="L16" s="24">
        <v>14912071</v>
      </c>
      <c r="M16" s="24">
        <v>155875</v>
      </c>
      <c r="N16" s="24">
        <v>17453333</v>
      </c>
      <c r="O16" s="24">
        <v>12506474</v>
      </c>
      <c r="P16" s="24">
        <v>23238171</v>
      </c>
      <c r="Q16" s="24">
        <v>4523020</v>
      </c>
      <c r="R16" s="24">
        <v>40267665</v>
      </c>
      <c r="S16" s="24">
        <v>60010</v>
      </c>
      <c r="T16" s="24">
        <v>61584</v>
      </c>
      <c r="U16" s="24">
        <v>568920</v>
      </c>
      <c r="V16" s="24">
        <v>690514</v>
      </c>
      <c r="W16" s="24">
        <v>94060482</v>
      </c>
      <c r="X16" s="24">
        <v>92492779</v>
      </c>
      <c r="Y16" s="24">
        <v>1567703</v>
      </c>
      <c r="Z16" s="6">
        <v>1.69</v>
      </c>
      <c r="AA16" s="22">
        <v>92492779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>
        <v>2491896</v>
      </c>
      <c r="F18" s="24">
        <v>2491896</v>
      </c>
      <c r="G18" s="24">
        <v>95446</v>
      </c>
      <c r="H18" s="24">
        <v>499990</v>
      </c>
      <c r="I18" s="24">
        <v>-35831</v>
      </c>
      <c r="J18" s="24">
        <v>559605</v>
      </c>
      <c r="K18" s="24">
        <v>270064</v>
      </c>
      <c r="L18" s="24">
        <v>588737</v>
      </c>
      <c r="M18" s="24">
        <v>1170874</v>
      </c>
      <c r="N18" s="24">
        <v>2029675</v>
      </c>
      <c r="O18" s="24">
        <v>409363</v>
      </c>
      <c r="P18" s="24">
        <v>783730</v>
      </c>
      <c r="Q18" s="24">
        <v>45057</v>
      </c>
      <c r="R18" s="24">
        <v>1238150</v>
      </c>
      <c r="S18" s="24">
        <v>63831</v>
      </c>
      <c r="T18" s="24">
        <v>53026</v>
      </c>
      <c r="U18" s="24">
        <v>77713</v>
      </c>
      <c r="V18" s="24">
        <v>194570</v>
      </c>
      <c r="W18" s="24">
        <v>4022000</v>
      </c>
      <c r="X18" s="24">
        <v>2491896</v>
      </c>
      <c r="Y18" s="24">
        <v>1530104</v>
      </c>
      <c r="Z18" s="6">
        <v>61.4</v>
      </c>
      <c r="AA18" s="22">
        <v>2491896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1237282717</v>
      </c>
      <c r="F19" s="21">
        <f t="shared" si="3"/>
        <v>1386136250</v>
      </c>
      <c r="G19" s="21">
        <f t="shared" si="3"/>
        <v>94861536</v>
      </c>
      <c r="H19" s="21">
        <f t="shared" si="3"/>
        <v>97260474</v>
      </c>
      <c r="I19" s="21">
        <f t="shared" si="3"/>
        <v>106221318</v>
      </c>
      <c r="J19" s="21">
        <f t="shared" si="3"/>
        <v>298343328</v>
      </c>
      <c r="K19" s="21">
        <f t="shared" si="3"/>
        <v>103935202</v>
      </c>
      <c r="L19" s="21">
        <f t="shared" si="3"/>
        <v>99735049</v>
      </c>
      <c r="M19" s="21">
        <f t="shared" si="3"/>
        <v>97116466</v>
      </c>
      <c r="N19" s="21">
        <f t="shared" si="3"/>
        <v>300786717</v>
      </c>
      <c r="O19" s="21">
        <f t="shared" si="3"/>
        <v>93408856</v>
      </c>
      <c r="P19" s="21">
        <f t="shared" si="3"/>
        <v>109658583</v>
      </c>
      <c r="Q19" s="21">
        <f t="shared" si="3"/>
        <v>93007338</v>
      </c>
      <c r="R19" s="21">
        <f t="shared" si="3"/>
        <v>296074777</v>
      </c>
      <c r="S19" s="21">
        <f t="shared" si="3"/>
        <v>108121964</v>
      </c>
      <c r="T19" s="21">
        <f t="shared" si="3"/>
        <v>94166992</v>
      </c>
      <c r="U19" s="21">
        <f t="shared" si="3"/>
        <v>94098975</v>
      </c>
      <c r="V19" s="21">
        <f t="shared" si="3"/>
        <v>296387931</v>
      </c>
      <c r="W19" s="21">
        <f t="shared" si="3"/>
        <v>1191592753</v>
      </c>
      <c r="X19" s="21">
        <f t="shared" si="3"/>
        <v>1386136250</v>
      </c>
      <c r="Y19" s="21">
        <f t="shared" si="3"/>
        <v>-194543497</v>
      </c>
      <c r="Z19" s="4">
        <f>+IF(X19&lt;&gt;0,+(Y19/X19)*100,0)</f>
        <v>-14.034947646741076</v>
      </c>
      <c r="AA19" s="19">
        <f>SUM(AA20:AA23)</f>
        <v>1386136250</v>
      </c>
    </row>
    <row r="20" spans="1:27" ht="12.75">
      <c r="A20" s="5" t="s">
        <v>46</v>
      </c>
      <c r="B20" s="3"/>
      <c r="C20" s="22"/>
      <c r="D20" s="22"/>
      <c r="E20" s="23">
        <v>553485757</v>
      </c>
      <c r="F20" s="24">
        <v>600359856</v>
      </c>
      <c r="G20" s="24">
        <v>39742846</v>
      </c>
      <c r="H20" s="24">
        <v>48128583</v>
      </c>
      <c r="I20" s="24">
        <v>45224202</v>
      </c>
      <c r="J20" s="24">
        <v>133095631</v>
      </c>
      <c r="K20" s="24">
        <v>41727147</v>
      </c>
      <c r="L20" s="24">
        <v>39264825</v>
      </c>
      <c r="M20" s="24">
        <v>37865180</v>
      </c>
      <c r="N20" s="24">
        <v>118857152</v>
      </c>
      <c r="O20" s="24">
        <v>37737923</v>
      </c>
      <c r="P20" s="24">
        <v>41656945</v>
      </c>
      <c r="Q20" s="24">
        <v>32175800</v>
      </c>
      <c r="R20" s="24">
        <v>111570668</v>
      </c>
      <c r="S20" s="24">
        <v>38714805</v>
      </c>
      <c r="T20" s="24">
        <v>32566716</v>
      </c>
      <c r="U20" s="24">
        <v>41923536</v>
      </c>
      <c r="V20" s="24">
        <v>113205057</v>
      </c>
      <c r="W20" s="24">
        <v>476728508</v>
      </c>
      <c r="X20" s="24">
        <v>600359856</v>
      </c>
      <c r="Y20" s="24">
        <v>-123631348</v>
      </c>
      <c r="Z20" s="6">
        <v>-20.59</v>
      </c>
      <c r="AA20" s="22">
        <v>600359856</v>
      </c>
    </row>
    <row r="21" spans="1:27" ht="12.75">
      <c r="A21" s="5" t="s">
        <v>47</v>
      </c>
      <c r="B21" s="3"/>
      <c r="C21" s="22"/>
      <c r="D21" s="22"/>
      <c r="E21" s="23">
        <v>442214207</v>
      </c>
      <c r="F21" s="24">
        <v>510711321</v>
      </c>
      <c r="G21" s="24">
        <v>34825852</v>
      </c>
      <c r="H21" s="24">
        <v>29950635</v>
      </c>
      <c r="I21" s="24">
        <v>40353160</v>
      </c>
      <c r="J21" s="24">
        <v>105129647</v>
      </c>
      <c r="K21" s="24">
        <v>41511635</v>
      </c>
      <c r="L21" s="24">
        <v>39606521</v>
      </c>
      <c r="M21" s="24">
        <v>38559830</v>
      </c>
      <c r="N21" s="24">
        <v>119677986</v>
      </c>
      <c r="O21" s="24">
        <v>36220316</v>
      </c>
      <c r="P21" s="24">
        <v>46738347</v>
      </c>
      <c r="Q21" s="24">
        <v>40248797</v>
      </c>
      <c r="R21" s="24">
        <v>123207460</v>
      </c>
      <c r="S21" s="24">
        <v>46679283</v>
      </c>
      <c r="T21" s="24">
        <v>42458297</v>
      </c>
      <c r="U21" s="24">
        <v>32152601</v>
      </c>
      <c r="V21" s="24">
        <v>121290181</v>
      </c>
      <c r="W21" s="24">
        <v>469305274</v>
      </c>
      <c r="X21" s="24">
        <v>510711321</v>
      </c>
      <c r="Y21" s="24">
        <v>-41406047</v>
      </c>
      <c r="Z21" s="6">
        <v>-8.11</v>
      </c>
      <c r="AA21" s="22">
        <v>510711321</v>
      </c>
    </row>
    <row r="22" spans="1:27" ht="12.75">
      <c r="A22" s="5" t="s">
        <v>48</v>
      </c>
      <c r="B22" s="3"/>
      <c r="C22" s="25"/>
      <c r="D22" s="25"/>
      <c r="E22" s="26">
        <v>116838474</v>
      </c>
      <c r="F22" s="27">
        <v>133964632</v>
      </c>
      <c r="G22" s="27">
        <v>9928319</v>
      </c>
      <c r="H22" s="27">
        <v>8809148</v>
      </c>
      <c r="I22" s="27">
        <v>10523659</v>
      </c>
      <c r="J22" s="27">
        <v>29261126</v>
      </c>
      <c r="K22" s="27">
        <v>10326920</v>
      </c>
      <c r="L22" s="27">
        <v>10402862</v>
      </c>
      <c r="M22" s="27">
        <v>10260029</v>
      </c>
      <c r="N22" s="27">
        <v>30989811</v>
      </c>
      <c r="O22" s="27">
        <v>9348130</v>
      </c>
      <c r="P22" s="27">
        <v>10815137</v>
      </c>
      <c r="Q22" s="27">
        <v>10581933</v>
      </c>
      <c r="R22" s="27">
        <v>30745200</v>
      </c>
      <c r="S22" s="27">
        <v>12262620</v>
      </c>
      <c r="T22" s="27">
        <v>8749422</v>
      </c>
      <c r="U22" s="27">
        <v>9564757</v>
      </c>
      <c r="V22" s="27">
        <v>30576799</v>
      </c>
      <c r="W22" s="27">
        <v>121572936</v>
      </c>
      <c r="X22" s="27">
        <v>133964632</v>
      </c>
      <c r="Y22" s="27">
        <v>-12391696</v>
      </c>
      <c r="Z22" s="7">
        <v>-9.25</v>
      </c>
      <c r="AA22" s="25">
        <v>133964632</v>
      </c>
    </row>
    <row r="23" spans="1:27" ht="12.75">
      <c r="A23" s="5" t="s">
        <v>49</v>
      </c>
      <c r="B23" s="3"/>
      <c r="C23" s="22"/>
      <c r="D23" s="22"/>
      <c r="E23" s="23">
        <v>124744279</v>
      </c>
      <c r="F23" s="24">
        <v>141100441</v>
      </c>
      <c r="G23" s="24">
        <v>10364519</v>
      </c>
      <c r="H23" s="24">
        <v>10372108</v>
      </c>
      <c r="I23" s="24">
        <v>10120297</v>
      </c>
      <c r="J23" s="24">
        <v>30856924</v>
      </c>
      <c r="K23" s="24">
        <v>10369500</v>
      </c>
      <c r="L23" s="24">
        <v>10460841</v>
      </c>
      <c r="M23" s="24">
        <v>10431427</v>
      </c>
      <c r="N23" s="24">
        <v>31261768</v>
      </c>
      <c r="O23" s="24">
        <v>10102487</v>
      </c>
      <c r="P23" s="24">
        <v>10448154</v>
      </c>
      <c r="Q23" s="24">
        <v>10000808</v>
      </c>
      <c r="R23" s="24">
        <v>30551449</v>
      </c>
      <c r="S23" s="24">
        <v>10465256</v>
      </c>
      <c r="T23" s="24">
        <v>10392557</v>
      </c>
      <c r="U23" s="24">
        <v>10458081</v>
      </c>
      <c r="V23" s="24">
        <v>31315894</v>
      </c>
      <c r="W23" s="24">
        <v>123986035</v>
      </c>
      <c r="X23" s="24">
        <v>141100441</v>
      </c>
      <c r="Y23" s="24">
        <v>-17114406</v>
      </c>
      <c r="Z23" s="6">
        <v>-12.13</v>
      </c>
      <c r="AA23" s="22">
        <v>141100441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2105728744</v>
      </c>
      <c r="F25" s="42">
        <f t="shared" si="4"/>
        <v>2346212406</v>
      </c>
      <c r="G25" s="42">
        <f t="shared" si="4"/>
        <v>271504917</v>
      </c>
      <c r="H25" s="42">
        <f t="shared" si="4"/>
        <v>150567578</v>
      </c>
      <c r="I25" s="42">
        <f t="shared" si="4"/>
        <v>145445610</v>
      </c>
      <c r="J25" s="42">
        <f t="shared" si="4"/>
        <v>567518105</v>
      </c>
      <c r="K25" s="42">
        <f t="shared" si="4"/>
        <v>144988172</v>
      </c>
      <c r="L25" s="42">
        <f t="shared" si="4"/>
        <v>153140199</v>
      </c>
      <c r="M25" s="42">
        <f t="shared" si="4"/>
        <v>217513360</v>
      </c>
      <c r="N25" s="42">
        <f t="shared" si="4"/>
        <v>515641731</v>
      </c>
      <c r="O25" s="42">
        <f t="shared" si="4"/>
        <v>145591654</v>
      </c>
      <c r="P25" s="42">
        <f t="shared" si="4"/>
        <v>173485034</v>
      </c>
      <c r="Q25" s="42">
        <f t="shared" si="4"/>
        <v>200550582</v>
      </c>
      <c r="R25" s="42">
        <f t="shared" si="4"/>
        <v>519627270</v>
      </c>
      <c r="S25" s="42">
        <f t="shared" si="4"/>
        <v>145226082</v>
      </c>
      <c r="T25" s="42">
        <f t="shared" si="4"/>
        <v>130275015</v>
      </c>
      <c r="U25" s="42">
        <f t="shared" si="4"/>
        <v>111603744</v>
      </c>
      <c r="V25" s="42">
        <f t="shared" si="4"/>
        <v>387104841</v>
      </c>
      <c r="W25" s="42">
        <f t="shared" si="4"/>
        <v>1989891947</v>
      </c>
      <c r="X25" s="42">
        <f t="shared" si="4"/>
        <v>2346212406</v>
      </c>
      <c r="Y25" s="42">
        <f t="shared" si="4"/>
        <v>-356320459</v>
      </c>
      <c r="Z25" s="43">
        <f>+IF(X25&lt;&gt;0,+(Y25/X25)*100,0)</f>
        <v>-15.18705033221958</v>
      </c>
      <c r="AA25" s="40">
        <f>+AA5+AA9+AA15+AA19+AA24</f>
        <v>2346212406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492693468</v>
      </c>
      <c r="F28" s="21">
        <f t="shared" si="5"/>
        <v>508460748</v>
      </c>
      <c r="G28" s="21">
        <f t="shared" si="5"/>
        <v>28912255</v>
      </c>
      <c r="H28" s="21">
        <f t="shared" si="5"/>
        <v>8525655</v>
      </c>
      <c r="I28" s="21">
        <f t="shared" si="5"/>
        <v>35073518</v>
      </c>
      <c r="J28" s="21">
        <f t="shared" si="5"/>
        <v>72511428</v>
      </c>
      <c r="K28" s="21">
        <f t="shared" si="5"/>
        <v>45224307</v>
      </c>
      <c r="L28" s="21">
        <f t="shared" si="5"/>
        <v>32041507</v>
      </c>
      <c r="M28" s="21">
        <f t="shared" si="5"/>
        <v>33238688</v>
      </c>
      <c r="N28" s="21">
        <f t="shared" si="5"/>
        <v>110504502</v>
      </c>
      <c r="O28" s="21">
        <f t="shared" si="5"/>
        <v>44928553</v>
      </c>
      <c r="P28" s="21">
        <f t="shared" si="5"/>
        <v>26794977</v>
      </c>
      <c r="Q28" s="21">
        <f t="shared" si="5"/>
        <v>36008837</v>
      </c>
      <c r="R28" s="21">
        <f t="shared" si="5"/>
        <v>107732367</v>
      </c>
      <c r="S28" s="21">
        <f t="shared" si="5"/>
        <v>156240105</v>
      </c>
      <c r="T28" s="21">
        <f t="shared" si="5"/>
        <v>48593348</v>
      </c>
      <c r="U28" s="21">
        <f t="shared" si="5"/>
        <v>39833982</v>
      </c>
      <c r="V28" s="21">
        <f t="shared" si="5"/>
        <v>244667435</v>
      </c>
      <c r="W28" s="21">
        <f t="shared" si="5"/>
        <v>535415732</v>
      </c>
      <c r="X28" s="21">
        <f t="shared" si="5"/>
        <v>508460748</v>
      </c>
      <c r="Y28" s="21">
        <f t="shared" si="5"/>
        <v>26954984</v>
      </c>
      <c r="Z28" s="4">
        <f>+IF(X28&lt;&gt;0,+(Y28/X28)*100,0)</f>
        <v>5.301291025123536</v>
      </c>
      <c r="AA28" s="19">
        <f>SUM(AA29:AA31)</f>
        <v>508460748</v>
      </c>
    </row>
    <row r="29" spans="1:27" ht="12.75">
      <c r="A29" s="5" t="s">
        <v>32</v>
      </c>
      <c r="B29" s="3"/>
      <c r="C29" s="22"/>
      <c r="D29" s="22"/>
      <c r="E29" s="23">
        <v>57853721</v>
      </c>
      <c r="F29" s="24">
        <v>52542326</v>
      </c>
      <c r="G29" s="24">
        <v>48926</v>
      </c>
      <c r="H29" s="24">
        <v>71706</v>
      </c>
      <c r="I29" s="24">
        <v>59789</v>
      </c>
      <c r="J29" s="24">
        <v>180421</v>
      </c>
      <c r="K29" s="24">
        <v>362344</v>
      </c>
      <c r="L29" s="24">
        <v>144287</v>
      </c>
      <c r="M29" s="24">
        <v>71013</v>
      </c>
      <c r="N29" s="24">
        <v>577644</v>
      </c>
      <c r="O29" s="24">
        <v>105896</v>
      </c>
      <c r="P29" s="24">
        <v>60077</v>
      </c>
      <c r="Q29" s="24">
        <v>470320</v>
      </c>
      <c r="R29" s="24">
        <v>636293</v>
      </c>
      <c r="S29" s="24">
        <v>34039377</v>
      </c>
      <c r="T29" s="24">
        <v>9134077</v>
      </c>
      <c r="U29" s="24">
        <v>3913743</v>
      </c>
      <c r="V29" s="24">
        <v>47087197</v>
      </c>
      <c r="W29" s="24">
        <v>48481555</v>
      </c>
      <c r="X29" s="24">
        <v>52542326</v>
      </c>
      <c r="Y29" s="24">
        <v>-4060771</v>
      </c>
      <c r="Z29" s="6">
        <v>-7.73</v>
      </c>
      <c r="AA29" s="22">
        <v>52542326</v>
      </c>
    </row>
    <row r="30" spans="1:27" ht="12.75">
      <c r="A30" s="5" t="s">
        <v>33</v>
      </c>
      <c r="B30" s="3"/>
      <c r="C30" s="25"/>
      <c r="D30" s="25"/>
      <c r="E30" s="26">
        <v>431500849</v>
      </c>
      <c r="F30" s="27">
        <v>452177794</v>
      </c>
      <c r="G30" s="27">
        <v>28863329</v>
      </c>
      <c r="H30" s="27">
        <v>8427963</v>
      </c>
      <c r="I30" s="27">
        <v>35013729</v>
      </c>
      <c r="J30" s="27">
        <v>72305021</v>
      </c>
      <c r="K30" s="27">
        <v>44861963</v>
      </c>
      <c r="L30" s="27">
        <v>31897220</v>
      </c>
      <c r="M30" s="27">
        <v>33167675</v>
      </c>
      <c r="N30" s="27">
        <v>109926858</v>
      </c>
      <c r="O30" s="27">
        <v>44798647</v>
      </c>
      <c r="P30" s="27">
        <v>26694960</v>
      </c>
      <c r="Q30" s="27">
        <v>35538517</v>
      </c>
      <c r="R30" s="27">
        <v>107032124</v>
      </c>
      <c r="S30" s="27">
        <v>119806421</v>
      </c>
      <c r="T30" s="27">
        <v>38965023</v>
      </c>
      <c r="U30" s="27">
        <v>35593979</v>
      </c>
      <c r="V30" s="27">
        <v>194365423</v>
      </c>
      <c r="W30" s="27">
        <v>483629426</v>
      </c>
      <c r="X30" s="27">
        <v>452177794</v>
      </c>
      <c r="Y30" s="27">
        <v>31451632</v>
      </c>
      <c r="Z30" s="7">
        <v>6.96</v>
      </c>
      <c r="AA30" s="25">
        <v>452177794</v>
      </c>
    </row>
    <row r="31" spans="1:27" ht="12.75">
      <c r="A31" s="5" t="s">
        <v>34</v>
      </c>
      <c r="B31" s="3"/>
      <c r="C31" s="22"/>
      <c r="D31" s="22"/>
      <c r="E31" s="23">
        <v>3338898</v>
      </c>
      <c r="F31" s="24">
        <v>3740628</v>
      </c>
      <c r="G31" s="24"/>
      <c r="H31" s="24">
        <v>25986</v>
      </c>
      <c r="I31" s="24"/>
      <c r="J31" s="24">
        <v>25986</v>
      </c>
      <c r="K31" s="24"/>
      <c r="L31" s="24"/>
      <c r="M31" s="24"/>
      <c r="N31" s="24"/>
      <c r="O31" s="24">
        <v>24010</v>
      </c>
      <c r="P31" s="24">
        <v>39940</v>
      </c>
      <c r="Q31" s="24"/>
      <c r="R31" s="24">
        <v>63950</v>
      </c>
      <c r="S31" s="24">
        <v>2394307</v>
      </c>
      <c r="T31" s="24">
        <v>494248</v>
      </c>
      <c r="U31" s="24">
        <v>326260</v>
      </c>
      <c r="V31" s="24">
        <v>3214815</v>
      </c>
      <c r="W31" s="24">
        <v>3304751</v>
      </c>
      <c r="X31" s="24">
        <v>3740628</v>
      </c>
      <c r="Y31" s="24">
        <v>-435877</v>
      </c>
      <c r="Z31" s="6">
        <v>-11.65</v>
      </c>
      <c r="AA31" s="22">
        <v>3740628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159821925</v>
      </c>
      <c r="F32" s="21">
        <f t="shared" si="6"/>
        <v>191950151</v>
      </c>
      <c r="G32" s="21">
        <f t="shared" si="6"/>
        <v>97235</v>
      </c>
      <c r="H32" s="21">
        <f t="shared" si="6"/>
        <v>170296</v>
      </c>
      <c r="I32" s="21">
        <f t="shared" si="6"/>
        <v>339670</v>
      </c>
      <c r="J32" s="21">
        <f t="shared" si="6"/>
        <v>607201</v>
      </c>
      <c r="K32" s="21">
        <f t="shared" si="6"/>
        <v>205397</v>
      </c>
      <c r="L32" s="21">
        <f t="shared" si="6"/>
        <v>1008726</v>
      </c>
      <c r="M32" s="21">
        <f t="shared" si="6"/>
        <v>423250</v>
      </c>
      <c r="N32" s="21">
        <f t="shared" si="6"/>
        <v>1637373</v>
      </c>
      <c r="O32" s="21">
        <f t="shared" si="6"/>
        <v>101885</v>
      </c>
      <c r="P32" s="21">
        <f t="shared" si="6"/>
        <v>332012</v>
      </c>
      <c r="Q32" s="21">
        <f t="shared" si="6"/>
        <v>421706</v>
      </c>
      <c r="R32" s="21">
        <f t="shared" si="6"/>
        <v>855603</v>
      </c>
      <c r="S32" s="21">
        <f t="shared" si="6"/>
        <v>113378718</v>
      </c>
      <c r="T32" s="21">
        <f t="shared" si="6"/>
        <v>24670765</v>
      </c>
      <c r="U32" s="21">
        <f t="shared" si="6"/>
        <v>12416384</v>
      </c>
      <c r="V32" s="21">
        <f t="shared" si="6"/>
        <v>150465867</v>
      </c>
      <c r="W32" s="21">
        <f t="shared" si="6"/>
        <v>153566044</v>
      </c>
      <c r="X32" s="21">
        <f t="shared" si="6"/>
        <v>191950151</v>
      </c>
      <c r="Y32" s="21">
        <f t="shared" si="6"/>
        <v>-38384107</v>
      </c>
      <c r="Z32" s="4">
        <f>+IF(X32&lt;&gt;0,+(Y32/X32)*100,0)</f>
        <v>-19.996914198832798</v>
      </c>
      <c r="AA32" s="19">
        <f>SUM(AA33:AA37)</f>
        <v>191950151</v>
      </c>
    </row>
    <row r="33" spans="1:27" ht="12.75">
      <c r="A33" s="5" t="s">
        <v>36</v>
      </c>
      <c r="B33" s="3"/>
      <c r="C33" s="22"/>
      <c r="D33" s="22"/>
      <c r="E33" s="23">
        <v>51563726</v>
      </c>
      <c r="F33" s="24">
        <v>58042421</v>
      </c>
      <c r="G33" s="24">
        <v>29754</v>
      </c>
      <c r="H33" s="24">
        <v>51913</v>
      </c>
      <c r="I33" s="24">
        <v>232595</v>
      </c>
      <c r="J33" s="24">
        <v>314262</v>
      </c>
      <c r="K33" s="24">
        <v>87888</v>
      </c>
      <c r="L33" s="24">
        <v>272608</v>
      </c>
      <c r="M33" s="24">
        <v>151368</v>
      </c>
      <c r="N33" s="24">
        <v>511864</v>
      </c>
      <c r="O33" s="24">
        <v>56337</v>
      </c>
      <c r="P33" s="24">
        <v>234778</v>
      </c>
      <c r="Q33" s="24">
        <v>329980</v>
      </c>
      <c r="R33" s="24">
        <v>621095</v>
      </c>
      <c r="S33" s="24">
        <v>33206247</v>
      </c>
      <c r="T33" s="24">
        <v>6354148</v>
      </c>
      <c r="U33" s="24">
        <v>3520790</v>
      </c>
      <c r="V33" s="24">
        <v>43081185</v>
      </c>
      <c r="W33" s="24">
        <v>44528406</v>
      </c>
      <c r="X33" s="24">
        <v>58042421</v>
      </c>
      <c r="Y33" s="24">
        <v>-13514015</v>
      </c>
      <c r="Z33" s="6">
        <v>-23.28</v>
      </c>
      <c r="AA33" s="22">
        <v>58042421</v>
      </c>
    </row>
    <row r="34" spans="1:27" ht="12.75">
      <c r="A34" s="5" t="s">
        <v>37</v>
      </c>
      <c r="B34" s="3"/>
      <c r="C34" s="22"/>
      <c r="D34" s="22"/>
      <c r="E34" s="23">
        <v>15120759</v>
      </c>
      <c r="F34" s="24">
        <v>24424099</v>
      </c>
      <c r="G34" s="24">
        <v>3260</v>
      </c>
      <c r="H34" s="24">
        <v>3815</v>
      </c>
      <c r="I34" s="24">
        <v>6621</v>
      </c>
      <c r="J34" s="24">
        <v>13696</v>
      </c>
      <c r="K34" s="24">
        <v>10846</v>
      </c>
      <c r="L34" s="24">
        <v>6825</v>
      </c>
      <c r="M34" s="24"/>
      <c r="N34" s="24">
        <v>17671</v>
      </c>
      <c r="O34" s="24">
        <v>10062</v>
      </c>
      <c r="P34" s="24"/>
      <c r="Q34" s="24">
        <v>1091</v>
      </c>
      <c r="R34" s="24">
        <v>11153</v>
      </c>
      <c r="S34" s="24">
        <v>17203407</v>
      </c>
      <c r="T34" s="24">
        <v>3989962</v>
      </c>
      <c r="U34" s="24">
        <v>1783102</v>
      </c>
      <c r="V34" s="24">
        <v>22976471</v>
      </c>
      <c r="W34" s="24">
        <v>23018991</v>
      </c>
      <c r="X34" s="24">
        <v>24424099</v>
      </c>
      <c r="Y34" s="24">
        <v>-1405108</v>
      </c>
      <c r="Z34" s="6">
        <v>-5.75</v>
      </c>
      <c r="AA34" s="22">
        <v>24424099</v>
      </c>
    </row>
    <row r="35" spans="1:27" ht="12.75">
      <c r="A35" s="5" t="s">
        <v>38</v>
      </c>
      <c r="B35" s="3"/>
      <c r="C35" s="22"/>
      <c r="D35" s="22"/>
      <c r="E35" s="23">
        <v>84705221</v>
      </c>
      <c r="F35" s="24">
        <v>99943827</v>
      </c>
      <c r="G35" s="24">
        <v>61354</v>
      </c>
      <c r="H35" s="24">
        <v>110076</v>
      </c>
      <c r="I35" s="24">
        <v>91338</v>
      </c>
      <c r="J35" s="24">
        <v>262768</v>
      </c>
      <c r="K35" s="24">
        <v>96898</v>
      </c>
      <c r="L35" s="24">
        <v>697156</v>
      </c>
      <c r="M35" s="24">
        <v>266276</v>
      </c>
      <c r="N35" s="24">
        <v>1060330</v>
      </c>
      <c r="O35" s="24">
        <v>31162</v>
      </c>
      <c r="P35" s="24">
        <v>89388</v>
      </c>
      <c r="Q35" s="24">
        <v>80431</v>
      </c>
      <c r="R35" s="24">
        <v>200981</v>
      </c>
      <c r="S35" s="24">
        <v>57190341</v>
      </c>
      <c r="T35" s="24">
        <v>13025631</v>
      </c>
      <c r="U35" s="24">
        <v>6348196</v>
      </c>
      <c r="V35" s="24">
        <v>76564168</v>
      </c>
      <c r="W35" s="24">
        <v>78088247</v>
      </c>
      <c r="X35" s="24">
        <v>99943827</v>
      </c>
      <c r="Y35" s="24">
        <v>-21855580</v>
      </c>
      <c r="Z35" s="6">
        <v>-21.87</v>
      </c>
      <c r="AA35" s="22">
        <v>99943827</v>
      </c>
    </row>
    <row r="36" spans="1:27" ht="12.75">
      <c r="A36" s="5" t="s">
        <v>39</v>
      </c>
      <c r="B36" s="3"/>
      <c r="C36" s="22"/>
      <c r="D36" s="22"/>
      <c r="E36" s="23">
        <v>8432219</v>
      </c>
      <c r="F36" s="24">
        <v>8360824</v>
      </c>
      <c r="G36" s="24">
        <v>2867</v>
      </c>
      <c r="H36" s="24">
        <v>4492</v>
      </c>
      <c r="I36" s="24">
        <v>9116</v>
      </c>
      <c r="J36" s="24">
        <v>16475</v>
      </c>
      <c r="K36" s="24">
        <v>9765</v>
      </c>
      <c r="L36" s="24">
        <v>32137</v>
      </c>
      <c r="M36" s="24">
        <v>5606</v>
      </c>
      <c r="N36" s="24">
        <v>47508</v>
      </c>
      <c r="O36" s="24">
        <v>4324</v>
      </c>
      <c r="P36" s="24">
        <v>7846</v>
      </c>
      <c r="Q36" s="24">
        <v>10204</v>
      </c>
      <c r="R36" s="24">
        <v>22374</v>
      </c>
      <c r="S36" s="24">
        <v>5101516</v>
      </c>
      <c r="T36" s="24">
        <v>1157539</v>
      </c>
      <c r="U36" s="24">
        <v>653681</v>
      </c>
      <c r="V36" s="24">
        <v>6912736</v>
      </c>
      <c r="W36" s="24">
        <v>6999093</v>
      </c>
      <c r="X36" s="24">
        <v>8360824</v>
      </c>
      <c r="Y36" s="24">
        <v>-1361731</v>
      </c>
      <c r="Z36" s="6">
        <v>-16.29</v>
      </c>
      <c r="AA36" s="22">
        <v>8360824</v>
      </c>
    </row>
    <row r="37" spans="1:27" ht="12.75">
      <c r="A37" s="5" t="s">
        <v>40</v>
      </c>
      <c r="B37" s="3"/>
      <c r="C37" s="25"/>
      <c r="D37" s="25"/>
      <c r="E37" s="26"/>
      <c r="F37" s="27">
        <v>1178980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>
        <v>677207</v>
      </c>
      <c r="T37" s="27">
        <v>143485</v>
      </c>
      <c r="U37" s="27">
        <v>110615</v>
      </c>
      <c r="V37" s="27">
        <v>931307</v>
      </c>
      <c r="W37" s="27">
        <v>931307</v>
      </c>
      <c r="X37" s="27">
        <v>1178980</v>
      </c>
      <c r="Y37" s="27">
        <v>-247673</v>
      </c>
      <c r="Z37" s="7">
        <v>-21.01</v>
      </c>
      <c r="AA37" s="25">
        <v>1178980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90468814</v>
      </c>
      <c r="F38" s="21">
        <f t="shared" si="7"/>
        <v>85550283</v>
      </c>
      <c r="G38" s="21">
        <f t="shared" si="7"/>
        <v>91253</v>
      </c>
      <c r="H38" s="21">
        <f t="shared" si="7"/>
        <v>352097</v>
      </c>
      <c r="I38" s="21">
        <f t="shared" si="7"/>
        <v>180141</v>
      </c>
      <c r="J38" s="21">
        <f t="shared" si="7"/>
        <v>623491</v>
      </c>
      <c r="K38" s="21">
        <f t="shared" si="7"/>
        <v>7524360</v>
      </c>
      <c r="L38" s="21">
        <f t="shared" si="7"/>
        <v>455569</v>
      </c>
      <c r="M38" s="21">
        <f t="shared" si="7"/>
        <v>205868</v>
      </c>
      <c r="N38" s="21">
        <f t="shared" si="7"/>
        <v>8185797</v>
      </c>
      <c r="O38" s="21">
        <f t="shared" si="7"/>
        <v>347828</v>
      </c>
      <c r="P38" s="21">
        <f t="shared" si="7"/>
        <v>10909604</v>
      </c>
      <c r="Q38" s="21">
        <f t="shared" si="7"/>
        <v>234969</v>
      </c>
      <c r="R38" s="21">
        <f t="shared" si="7"/>
        <v>11492401</v>
      </c>
      <c r="S38" s="21">
        <f t="shared" si="7"/>
        <v>32719913</v>
      </c>
      <c r="T38" s="21">
        <f t="shared" si="7"/>
        <v>11141279</v>
      </c>
      <c r="U38" s="21">
        <f t="shared" si="7"/>
        <v>4229802</v>
      </c>
      <c r="V38" s="21">
        <f t="shared" si="7"/>
        <v>48090994</v>
      </c>
      <c r="W38" s="21">
        <f t="shared" si="7"/>
        <v>68392683</v>
      </c>
      <c r="X38" s="21">
        <f t="shared" si="7"/>
        <v>85550283</v>
      </c>
      <c r="Y38" s="21">
        <f t="shared" si="7"/>
        <v>-17157600</v>
      </c>
      <c r="Z38" s="4">
        <f>+IF(X38&lt;&gt;0,+(Y38/X38)*100,0)</f>
        <v>-20.055573632643622</v>
      </c>
      <c r="AA38" s="19">
        <f>SUM(AA39:AA41)</f>
        <v>85550283</v>
      </c>
    </row>
    <row r="39" spans="1:27" ht="12.75">
      <c r="A39" s="5" t="s">
        <v>42</v>
      </c>
      <c r="B39" s="3"/>
      <c r="C39" s="22"/>
      <c r="D39" s="22"/>
      <c r="E39" s="23">
        <v>70070318</v>
      </c>
      <c r="F39" s="24">
        <v>55024273</v>
      </c>
      <c r="G39" s="24">
        <v>27784</v>
      </c>
      <c r="H39" s="24">
        <v>210169</v>
      </c>
      <c r="I39" s="24">
        <v>28505</v>
      </c>
      <c r="J39" s="24">
        <v>266458</v>
      </c>
      <c r="K39" s="24">
        <v>7185351</v>
      </c>
      <c r="L39" s="24">
        <v>255597</v>
      </c>
      <c r="M39" s="24">
        <v>97869</v>
      </c>
      <c r="N39" s="24">
        <v>7538817</v>
      </c>
      <c r="O39" s="24">
        <v>273153</v>
      </c>
      <c r="P39" s="24">
        <v>10762254</v>
      </c>
      <c r="Q39" s="24">
        <v>27880</v>
      </c>
      <c r="R39" s="24">
        <v>11063287</v>
      </c>
      <c r="S39" s="24">
        <v>17047322</v>
      </c>
      <c r="T39" s="24">
        <v>7331125</v>
      </c>
      <c r="U39" s="24">
        <v>2056195</v>
      </c>
      <c r="V39" s="24">
        <v>26434642</v>
      </c>
      <c r="W39" s="24">
        <v>45303204</v>
      </c>
      <c r="X39" s="24">
        <v>55024273</v>
      </c>
      <c r="Y39" s="24">
        <v>-9721069</v>
      </c>
      <c r="Z39" s="6">
        <v>-17.67</v>
      </c>
      <c r="AA39" s="22">
        <v>55024273</v>
      </c>
    </row>
    <row r="40" spans="1:27" ht="12.75">
      <c r="A40" s="5" t="s">
        <v>43</v>
      </c>
      <c r="B40" s="3"/>
      <c r="C40" s="22"/>
      <c r="D40" s="22"/>
      <c r="E40" s="23">
        <v>3038632</v>
      </c>
      <c r="F40" s="24">
        <v>26698651</v>
      </c>
      <c r="G40" s="24">
        <v>3209</v>
      </c>
      <c r="H40" s="24">
        <v>6520</v>
      </c>
      <c r="I40" s="24"/>
      <c r="J40" s="24">
        <v>9729</v>
      </c>
      <c r="K40" s="24">
        <v>182000</v>
      </c>
      <c r="L40" s="24"/>
      <c r="M40" s="24"/>
      <c r="N40" s="24">
        <v>182000</v>
      </c>
      <c r="O40" s="24"/>
      <c r="P40" s="24">
        <v>29000</v>
      </c>
      <c r="Q40" s="24"/>
      <c r="R40" s="24">
        <v>29000</v>
      </c>
      <c r="S40" s="24">
        <v>15565486</v>
      </c>
      <c r="T40" s="24">
        <v>3783360</v>
      </c>
      <c r="U40" s="24">
        <v>1993465</v>
      </c>
      <c r="V40" s="24">
        <v>21342311</v>
      </c>
      <c r="W40" s="24">
        <v>21563040</v>
      </c>
      <c r="X40" s="24">
        <v>26698651</v>
      </c>
      <c r="Y40" s="24">
        <v>-5135611</v>
      </c>
      <c r="Z40" s="6">
        <v>-19.24</v>
      </c>
      <c r="AA40" s="22">
        <v>26698651</v>
      </c>
    </row>
    <row r="41" spans="1:27" ht="12.75">
      <c r="A41" s="5" t="s">
        <v>44</v>
      </c>
      <c r="B41" s="3"/>
      <c r="C41" s="22"/>
      <c r="D41" s="22"/>
      <c r="E41" s="23">
        <v>17359864</v>
      </c>
      <c r="F41" s="24">
        <v>3827359</v>
      </c>
      <c r="G41" s="24">
        <v>60260</v>
      </c>
      <c r="H41" s="24">
        <v>135408</v>
      </c>
      <c r="I41" s="24">
        <v>151636</v>
      </c>
      <c r="J41" s="24">
        <v>347304</v>
      </c>
      <c r="K41" s="24">
        <v>157009</v>
      </c>
      <c r="L41" s="24">
        <v>199972</v>
      </c>
      <c r="M41" s="24">
        <v>107999</v>
      </c>
      <c r="N41" s="24">
        <v>464980</v>
      </c>
      <c r="O41" s="24">
        <v>74675</v>
      </c>
      <c r="P41" s="24">
        <v>118350</v>
      </c>
      <c r="Q41" s="24">
        <v>207089</v>
      </c>
      <c r="R41" s="24">
        <v>400114</v>
      </c>
      <c r="S41" s="24">
        <v>107105</v>
      </c>
      <c r="T41" s="24">
        <v>26794</v>
      </c>
      <c r="U41" s="24">
        <v>180142</v>
      </c>
      <c r="V41" s="24">
        <v>314041</v>
      </c>
      <c r="W41" s="24">
        <v>1526439</v>
      </c>
      <c r="X41" s="24">
        <v>3827359</v>
      </c>
      <c r="Y41" s="24">
        <v>-2300920</v>
      </c>
      <c r="Z41" s="6">
        <v>-60.12</v>
      </c>
      <c r="AA41" s="22">
        <v>3827359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1672666091</v>
      </c>
      <c r="F42" s="21">
        <f t="shared" si="8"/>
        <v>1475534476</v>
      </c>
      <c r="G42" s="21">
        <f t="shared" si="8"/>
        <v>116245420</v>
      </c>
      <c r="H42" s="21">
        <f t="shared" si="8"/>
        <v>-22610906</v>
      </c>
      <c r="I42" s="21">
        <f t="shared" si="8"/>
        <v>205358008</v>
      </c>
      <c r="J42" s="21">
        <f t="shared" si="8"/>
        <v>298992522</v>
      </c>
      <c r="K42" s="21">
        <f t="shared" si="8"/>
        <v>123113509</v>
      </c>
      <c r="L42" s="21">
        <f t="shared" si="8"/>
        <v>95387420</v>
      </c>
      <c r="M42" s="21">
        <f t="shared" si="8"/>
        <v>83879123</v>
      </c>
      <c r="N42" s="21">
        <f t="shared" si="8"/>
        <v>302380052</v>
      </c>
      <c r="O42" s="21">
        <f t="shared" si="8"/>
        <v>81330754</v>
      </c>
      <c r="P42" s="21">
        <f t="shared" si="8"/>
        <v>66811862</v>
      </c>
      <c r="Q42" s="21">
        <f t="shared" si="8"/>
        <v>61376999</v>
      </c>
      <c r="R42" s="21">
        <f t="shared" si="8"/>
        <v>209519615</v>
      </c>
      <c r="S42" s="21">
        <f t="shared" si="8"/>
        <v>244033989</v>
      </c>
      <c r="T42" s="21">
        <f t="shared" si="8"/>
        <v>103301147</v>
      </c>
      <c r="U42" s="21">
        <f t="shared" si="8"/>
        <v>141882023</v>
      </c>
      <c r="V42" s="21">
        <f t="shared" si="8"/>
        <v>489217159</v>
      </c>
      <c r="W42" s="21">
        <f t="shared" si="8"/>
        <v>1300109348</v>
      </c>
      <c r="X42" s="21">
        <f t="shared" si="8"/>
        <v>1475534476</v>
      </c>
      <c r="Y42" s="21">
        <f t="shared" si="8"/>
        <v>-175425128</v>
      </c>
      <c r="Z42" s="4">
        <f>+IF(X42&lt;&gt;0,+(Y42/X42)*100,0)</f>
        <v>-11.888920987841425</v>
      </c>
      <c r="AA42" s="19">
        <f>SUM(AA43:AA46)</f>
        <v>1475534476</v>
      </c>
    </row>
    <row r="43" spans="1:27" ht="12.75">
      <c r="A43" s="5" t="s">
        <v>46</v>
      </c>
      <c r="B43" s="3"/>
      <c r="C43" s="22"/>
      <c r="D43" s="22"/>
      <c r="E43" s="23">
        <v>794514601</v>
      </c>
      <c r="F43" s="24">
        <v>684963496</v>
      </c>
      <c r="G43" s="24">
        <v>91013571</v>
      </c>
      <c r="H43" s="24">
        <v>-25023623</v>
      </c>
      <c r="I43" s="24">
        <v>173356735</v>
      </c>
      <c r="J43" s="24">
        <v>239346683</v>
      </c>
      <c r="K43" s="24">
        <v>57488674</v>
      </c>
      <c r="L43" s="24">
        <v>62641458</v>
      </c>
      <c r="M43" s="24">
        <v>51168186</v>
      </c>
      <c r="N43" s="24">
        <v>171298318</v>
      </c>
      <c r="O43" s="24">
        <v>44780139</v>
      </c>
      <c r="P43" s="24">
        <v>39224193</v>
      </c>
      <c r="Q43" s="24">
        <v>55778097</v>
      </c>
      <c r="R43" s="24">
        <v>139782429</v>
      </c>
      <c r="S43" s="24">
        <v>79632361</v>
      </c>
      <c r="T43" s="24">
        <v>50639385</v>
      </c>
      <c r="U43" s="24">
        <v>90410128</v>
      </c>
      <c r="V43" s="24">
        <v>220681874</v>
      </c>
      <c r="W43" s="24">
        <v>771109304</v>
      </c>
      <c r="X43" s="24">
        <v>684963496</v>
      </c>
      <c r="Y43" s="24">
        <v>86145808</v>
      </c>
      <c r="Z43" s="6">
        <v>12.58</v>
      </c>
      <c r="AA43" s="22">
        <v>684963496</v>
      </c>
    </row>
    <row r="44" spans="1:27" ht="12.75">
      <c r="A44" s="5" t="s">
        <v>47</v>
      </c>
      <c r="B44" s="3"/>
      <c r="C44" s="22"/>
      <c r="D44" s="22"/>
      <c r="E44" s="23">
        <v>440848798</v>
      </c>
      <c r="F44" s="24">
        <v>402731468</v>
      </c>
      <c r="G44" s="24">
        <v>24549218</v>
      </c>
      <c r="H44" s="24">
        <v>535776</v>
      </c>
      <c r="I44" s="24">
        <v>28895269</v>
      </c>
      <c r="J44" s="24">
        <v>53980263</v>
      </c>
      <c r="K44" s="24">
        <v>57895127</v>
      </c>
      <c r="L44" s="24">
        <v>27728408</v>
      </c>
      <c r="M44" s="24">
        <v>29006316</v>
      </c>
      <c r="N44" s="24">
        <v>114629851</v>
      </c>
      <c r="O44" s="24">
        <v>32602930</v>
      </c>
      <c r="P44" s="24">
        <v>26239111</v>
      </c>
      <c r="Q44" s="24">
        <v>334384</v>
      </c>
      <c r="R44" s="24">
        <v>59176425</v>
      </c>
      <c r="S44" s="24">
        <v>78426881</v>
      </c>
      <c r="T44" s="24">
        <v>30565937</v>
      </c>
      <c r="U44" s="24">
        <v>28760857</v>
      </c>
      <c r="V44" s="24">
        <v>137753675</v>
      </c>
      <c r="W44" s="24">
        <v>365540214</v>
      </c>
      <c r="X44" s="24">
        <v>402731468</v>
      </c>
      <c r="Y44" s="24">
        <v>-37191254</v>
      </c>
      <c r="Z44" s="6">
        <v>-9.23</v>
      </c>
      <c r="AA44" s="22">
        <v>402731468</v>
      </c>
    </row>
    <row r="45" spans="1:27" ht="12.75">
      <c r="A45" s="5" t="s">
        <v>48</v>
      </c>
      <c r="B45" s="3"/>
      <c r="C45" s="25"/>
      <c r="D45" s="25"/>
      <c r="E45" s="26">
        <v>309577522</v>
      </c>
      <c r="F45" s="27">
        <v>265233937</v>
      </c>
      <c r="G45" s="27">
        <v>502912</v>
      </c>
      <c r="H45" s="27">
        <v>889383</v>
      </c>
      <c r="I45" s="27">
        <v>2391542</v>
      </c>
      <c r="J45" s="27">
        <v>3783837</v>
      </c>
      <c r="K45" s="27">
        <v>6843618</v>
      </c>
      <c r="L45" s="27">
        <v>3340575</v>
      </c>
      <c r="M45" s="27">
        <v>3063704</v>
      </c>
      <c r="N45" s="27">
        <v>13247897</v>
      </c>
      <c r="O45" s="27">
        <v>3201713</v>
      </c>
      <c r="P45" s="27">
        <v>1002727</v>
      </c>
      <c r="Q45" s="27">
        <v>4065822</v>
      </c>
      <c r="R45" s="27">
        <v>8270262</v>
      </c>
      <c r="S45" s="27">
        <v>47309640</v>
      </c>
      <c r="T45" s="27">
        <v>13096897</v>
      </c>
      <c r="U45" s="27">
        <v>15573061</v>
      </c>
      <c r="V45" s="27">
        <v>75979598</v>
      </c>
      <c r="W45" s="27">
        <v>101281594</v>
      </c>
      <c r="X45" s="27">
        <v>265233937</v>
      </c>
      <c r="Y45" s="27">
        <v>-163952343</v>
      </c>
      <c r="Z45" s="7">
        <v>-61.81</v>
      </c>
      <c r="AA45" s="25">
        <v>265233937</v>
      </c>
    </row>
    <row r="46" spans="1:27" ht="12.75">
      <c r="A46" s="5" t="s">
        <v>49</v>
      </c>
      <c r="B46" s="3"/>
      <c r="C46" s="22"/>
      <c r="D46" s="22"/>
      <c r="E46" s="23">
        <v>127725170</v>
      </c>
      <c r="F46" s="24">
        <v>122605575</v>
      </c>
      <c r="G46" s="24">
        <v>179719</v>
      </c>
      <c r="H46" s="24">
        <v>987558</v>
      </c>
      <c r="I46" s="24">
        <v>714462</v>
      </c>
      <c r="J46" s="24">
        <v>1881739</v>
      </c>
      <c r="K46" s="24">
        <v>886090</v>
      </c>
      <c r="L46" s="24">
        <v>1676979</v>
      </c>
      <c r="M46" s="24">
        <v>640917</v>
      </c>
      <c r="N46" s="24">
        <v>3203986</v>
      </c>
      <c r="O46" s="24">
        <v>745972</v>
      </c>
      <c r="P46" s="24">
        <v>345831</v>
      </c>
      <c r="Q46" s="24">
        <v>1198696</v>
      </c>
      <c r="R46" s="24">
        <v>2290499</v>
      </c>
      <c r="S46" s="24">
        <v>38665107</v>
      </c>
      <c r="T46" s="24">
        <v>8998928</v>
      </c>
      <c r="U46" s="24">
        <v>7137977</v>
      </c>
      <c r="V46" s="24">
        <v>54802012</v>
      </c>
      <c r="W46" s="24">
        <v>62178236</v>
      </c>
      <c r="X46" s="24">
        <v>122605575</v>
      </c>
      <c r="Y46" s="24">
        <v>-60427339</v>
      </c>
      <c r="Z46" s="6">
        <v>-49.29</v>
      </c>
      <c r="AA46" s="22">
        <v>122605575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2415650298</v>
      </c>
      <c r="F48" s="42">
        <f t="shared" si="9"/>
        <v>2261495658</v>
      </c>
      <c r="G48" s="42">
        <f t="shared" si="9"/>
        <v>145346163</v>
      </c>
      <c r="H48" s="42">
        <f t="shared" si="9"/>
        <v>-13562858</v>
      </c>
      <c r="I48" s="42">
        <f t="shared" si="9"/>
        <v>240951337</v>
      </c>
      <c r="J48" s="42">
        <f t="shared" si="9"/>
        <v>372734642</v>
      </c>
      <c r="K48" s="42">
        <f t="shared" si="9"/>
        <v>176067573</v>
      </c>
      <c r="L48" s="42">
        <f t="shared" si="9"/>
        <v>128893222</v>
      </c>
      <c r="M48" s="42">
        <f t="shared" si="9"/>
        <v>117746929</v>
      </c>
      <c r="N48" s="42">
        <f t="shared" si="9"/>
        <v>422707724</v>
      </c>
      <c r="O48" s="42">
        <f t="shared" si="9"/>
        <v>126709020</v>
      </c>
      <c r="P48" s="42">
        <f t="shared" si="9"/>
        <v>104848455</v>
      </c>
      <c r="Q48" s="42">
        <f t="shared" si="9"/>
        <v>98042511</v>
      </c>
      <c r="R48" s="42">
        <f t="shared" si="9"/>
        <v>329599986</v>
      </c>
      <c r="S48" s="42">
        <f t="shared" si="9"/>
        <v>546372725</v>
      </c>
      <c r="T48" s="42">
        <f t="shared" si="9"/>
        <v>187706539</v>
      </c>
      <c r="U48" s="42">
        <f t="shared" si="9"/>
        <v>198362191</v>
      </c>
      <c r="V48" s="42">
        <f t="shared" si="9"/>
        <v>932441455</v>
      </c>
      <c r="W48" s="42">
        <f t="shared" si="9"/>
        <v>2057483807</v>
      </c>
      <c r="X48" s="42">
        <f t="shared" si="9"/>
        <v>2261495658</v>
      </c>
      <c r="Y48" s="42">
        <f t="shared" si="9"/>
        <v>-204011851</v>
      </c>
      <c r="Z48" s="43">
        <f>+IF(X48&lt;&gt;0,+(Y48/X48)*100,0)</f>
        <v>-9.021102927096578</v>
      </c>
      <c r="AA48" s="40">
        <f>+AA28+AA32+AA38+AA42+AA47</f>
        <v>2261495658</v>
      </c>
    </row>
    <row r="49" spans="1:27" ht="12.75">
      <c r="A49" s="14" t="s">
        <v>76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-309921554</v>
      </c>
      <c r="F49" s="46">
        <f t="shared" si="10"/>
        <v>84716748</v>
      </c>
      <c r="G49" s="46">
        <f t="shared" si="10"/>
        <v>126158754</v>
      </c>
      <c r="H49" s="46">
        <f t="shared" si="10"/>
        <v>164130436</v>
      </c>
      <c r="I49" s="46">
        <f t="shared" si="10"/>
        <v>-95505727</v>
      </c>
      <c r="J49" s="46">
        <f t="shared" si="10"/>
        <v>194783463</v>
      </c>
      <c r="K49" s="46">
        <f t="shared" si="10"/>
        <v>-31079401</v>
      </c>
      <c r="L49" s="46">
        <f t="shared" si="10"/>
        <v>24246977</v>
      </c>
      <c r="M49" s="46">
        <f t="shared" si="10"/>
        <v>99766431</v>
      </c>
      <c r="N49" s="46">
        <f t="shared" si="10"/>
        <v>92934007</v>
      </c>
      <c r="O49" s="46">
        <f t="shared" si="10"/>
        <v>18882634</v>
      </c>
      <c r="P49" s="46">
        <f t="shared" si="10"/>
        <v>68636579</v>
      </c>
      <c r="Q49" s="46">
        <f t="shared" si="10"/>
        <v>102508071</v>
      </c>
      <c r="R49" s="46">
        <f t="shared" si="10"/>
        <v>190027284</v>
      </c>
      <c r="S49" s="46">
        <f t="shared" si="10"/>
        <v>-401146643</v>
      </c>
      <c r="T49" s="46">
        <f t="shared" si="10"/>
        <v>-57431524</v>
      </c>
      <c r="U49" s="46">
        <f t="shared" si="10"/>
        <v>-86758447</v>
      </c>
      <c r="V49" s="46">
        <f t="shared" si="10"/>
        <v>-545336614</v>
      </c>
      <c r="W49" s="46">
        <f t="shared" si="10"/>
        <v>-67591860</v>
      </c>
      <c r="X49" s="46">
        <f>IF(F25=F48,0,X25-X48)</f>
        <v>84716748</v>
      </c>
      <c r="Y49" s="46">
        <f t="shared" si="10"/>
        <v>-152308608</v>
      </c>
      <c r="Z49" s="47">
        <f>+IF(X49&lt;&gt;0,+(Y49/X49)*100,0)</f>
        <v>-179.78571132121363</v>
      </c>
      <c r="AA49" s="44">
        <f>+AA25-AA48</f>
        <v>84716748</v>
      </c>
    </row>
    <row r="50" spans="1:27" ht="12.75">
      <c r="A50" s="16" t="s">
        <v>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79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2020-08-01T21:48:00Z</dcterms:created>
  <dcterms:modified xsi:type="dcterms:W3CDTF">2020-08-01T21:49:00Z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